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B5A3194-8BE4-4CB4-B5B7-2ABB67FD0D6E}"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M26" i="69" s="1"/>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K26" i="69" l="1"/>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<sst xmlns="http://schemas.openxmlformats.org/spreadsheetml/2006/main" count="10801" uniqueCount="2072">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</sst>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1610</v>
      </c>
      <c r="T3" s="141"/>
      <c r="U3" s="142"/>
      <c r="W3" s="140" t="s">
        <v>1611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1599</v>
      </c>
      <c r="L15" s="141"/>
      <c r="M15" s="142"/>
      <c r="O15" s="140" t="s">
        <v>1600</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1462</v>
      </c>
      <c r="D23" s="128"/>
      <c r="E23" s="129"/>
      <c r="G23" s="127" t="s">
        <v>1463</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1415</v>
      </c>
      <c r="D27" s="135"/>
      <c r="E27" s="136"/>
      <c r="G27" s="134" t="s">
        <v>1416</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1454</v>
      </c>
      <c r="D39" s="135"/>
      <c r="E39" s="136"/>
      <c r="G39" s="134" t="s">
        <v>1455</v>
      </c>
      <c r="H39" s="135"/>
      <c r="I39" s="136"/>
      <c r="K39" s="134" t="s">
        <v>1413</v>
      </c>
      <c r="L39" s="135"/>
      <c r="M39" s="136"/>
      <c r="O39" s="134" t="s">
        <v>1414</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44918</v>
      </c>
      <c r="C8" s="60">
        <f>VLOOKUP($A8,'Return Data'!$B$7:$R$2292,4,0)</f>
        <v>1131</v>
      </c>
      <c r="D8" s="60">
        <f>VLOOKUP($A8,'Return Data'!$B$7:$R$2292,10,0)</f>
        <v>-1.4053</v>
      </c>
      <c r="E8" s="61">
        <f t="shared" ref="E8:E38" si="0">RANK(D8,D$8:D$38,0)</f>
        <v>28</v>
      </c>
      <c r="F8" s="60">
        <f>VLOOKUP($A8,'Return Data'!$B$7:$R$2292,11,0)</f>
        <v>7.2923</v>
      </c>
      <c r="G8" s="61">
        <f t="shared" ref="G8:G38" si="1">RANK(F8,F$8:F$38,0)</f>
        <v>30</v>
      </c>
      <c r="H8" s="60">
        <f>VLOOKUP($A8,'Return Data'!$B$7:$R$2292,12,0)</f>
        <v>-4.1768999999999998</v>
      </c>
      <c r="I8" s="61">
        <f t="shared" ref="I8:I38" si="2">RANK(H8,H$8:H$38,0)</f>
        <v>31</v>
      </c>
      <c r="J8" s="60">
        <f>VLOOKUP($A8,'Return Data'!$B$7:$R$2292,13,0)</f>
        <v>-1.0828</v>
      </c>
      <c r="K8" s="61">
        <f t="shared" ref="K8:K38" si="3">RANK(J8,J$8:J$38,0)</f>
        <v>26</v>
      </c>
      <c r="L8" s="60">
        <f>VLOOKUP($A8,'Return Data'!$B$7:$R$2292,17,0)</f>
        <v>11.5479</v>
      </c>
      <c r="M8" s="61">
        <f t="shared" ref="M8:M38" si="4">RANK(L8,L$8:L$38,0)</f>
        <v>21</v>
      </c>
      <c r="N8" s="60">
        <f>VLOOKUP($A8,'Return Data'!$B$7:$R$2292,14,0)</f>
        <v>11.213699999999999</v>
      </c>
      <c r="O8" s="61">
        <f t="shared" ref="O8:O38" si="5">RANK(N8,N$8:N$38,0)</f>
        <v>23</v>
      </c>
      <c r="P8" s="60">
        <f>VLOOKUP($A8,'Return Data'!$B$7:$R$2292,15,0)</f>
        <v>6.8429000000000002</v>
      </c>
      <c r="Q8" s="61">
        <f>RANK(P8,P$8:P$38,0)</f>
        <v>22</v>
      </c>
      <c r="R8" s="60">
        <f>VLOOKUP($A8,'Return Data'!$B$7:$R$2292,16,0)</f>
        <v>12.505000000000001</v>
      </c>
      <c r="S8" s="62">
        <f t="shared" ref="S8:S38" si="6">RANK(R8,R$8:R$38,0)</f>
        <v>17</v>
      </c>
    </row>
    <row r="9" spans="1:20" x14ac:dyDescent="0.3">
      <c r="A9" s="58" t="s">
        <v>476</v>
      </c>
      <c r="B9" s="59">
        <f>VLOOKUP($A9,'Return Data'!$B$7:$R$2292,3,0)</f>
        <v>44918</v>
      </c>
      <c r="C9" s="60">
        <f>VLOOKUP($A9,'Return Data'!$B$7:$R$2292,4,0)</f>
        <v>15.88</v>
      </c>
      <c r="D9" s="60">
        <f>VLOOKUP($A9,'Return Data'!$B$7:$R$2292,10,0)</f>
        <v>-0.81200000000000006</v>
      </c>
      <c r="E9" s="61">
        <f t="shared" si="0"/>
        <v>26</v>
      </c>
      <c r="F9" s="60">
        <f>VLOOKUP($A9,'Return Data'!$B$7:$R$2292,11,0)</f>
        <v>9.5928000000000004</v>
      </c>
      <c r="G9" s="61">
        <f t="shared" si="1"/>
        <v>27</v>
      </c>
      <c r="H9" s="60">
        <f>VLOOKUP($A9,'Return Data'!$B$7:$R$2292,12,0)</f>
        <v>-0.75</v>
      </c>
      <c r="I9" s="61">
        <f t="shared" si="2"/>
        <v>29</v>
      </c>
      <c r="J9" s="60">
        <f>VLOOKUP($A9,'Return Data'!$B$7:$R$2292,13,0)</f>
        <v>-3.7576000000000001</v>
      </c>
      <c r="K9" s="61">
        <f t="shared" si="3"/>
        <v>30</v>
      </c>
      <c r="L9" s="60">
        <f>VLOOKUP($A9,'Return Data'!$B$7:$R$2292,17,0)</f>
        <v>10.0166</v>
      </c>
      <c r="M9" s="61">
        <f t="shared" si="4"/>
        <v>26</v>
      </c>
      <c r="N9" s="60">
        <f>VLOOKUP($A9,'Return Data'!$B$7:$R$2292,14,0)</f>
        <v>11.2174</v>
      </c>
      <c r="O9" s="61">
        <f t="shared" si="5"/>
        <v>22</v>
      </c>
      <c r="P9" s="60"/>
      <c r="Q9" s="61"/>
      <c r="R9" s="60">
        <f>VLOOKUP($A9,'Return Data'!$B$7:$R$2292,16,0)</f>
        <v>11.148899999999999</v>
      </c>
      <c r="S9" s="62">
        <f t="shared" si="6"/>
        <v>24</v>
      </c>
    </row>
    <row r="10" spans="1:20" x14ac:dyDescent="0.3">
      <c r="A10" s="58" t="s">
        <v>1961</v>
      </c>
      <c r="B10" s="59">
        <f>VLOOKUP($A10,'Return Data'!$B$7:$R$2292,3,0)</f>
        <v>44918</v>
      </c>
      <c r="C10" s="60">
        <f>VLOOKUP($A10,'Return Data'!$B$7:$R$2292,4,0)</f>
        <v>23.57</v>
      </c>
      <c r="D10" s="60">
        <f>VLOOKUP($A10,'Return Data'!$B$7:$R$2292,10,0)</f>
        <v>-2.0773000000000001</v>
      </c>
      <c r="E10" s="61">
        <f t="shared" si="0"/>
        <v>30</v>
      </c>
      <c r="F10" s="60">
        <f>VLOOKUP($A10,'Return Data'!$B$7:$R$2292,11,0)</f>
        <v>12.8291</v>
      </c>
      <c r="G10" s="61">
        <f t="shared" si="1"/>
        <v>12</v>
      </c>
      <c r="H10" s="60">
        <f>VLOOKUP($A10,'Return Data'!$B$7:$R$2292,12,0)</f>
        <v>0.2979</v>
      </c>
      <c r="I10" s="61">
        <f t="shared" si="2"/>
        <v>27</v>
      </c>
      <c r="J10" s="60">
        <f>VLOOKUP($A10,'Return Data'!$B$7:$R$2292,13,0)</f>
        <v>-4.4976000000000003</v>
      </c>
      <c r="K10" s="61">
        <f t="shared" si="3"/>
        <v>31</v>
      </c>
      <c r="L10" s="60">
        <f>VLOOKUP($A10,'Return Data'!$B$7:$R$2292,17,0)</f>
        <v>21.296600000000002</v>
      </c>
      <c r="M10" s="61">
        <f t="shared" si="4"/>
        <v>3</v>
      </c>
      <c r="N10" s="60">
        <f>VLOOKUP($A10,'Return Data'!$B$7:$R$2292,14,0)</f>
        <v>24.4541</v>
      </c>
      <c r="O10" s="61">
        <f t="shared" si="5"/>
        <v>2</v>
      </c>
      <c r="P10" s="60">
        <f>VLOOKUP($A10,'Return Data'!$B$7:$R$2292,15,0)</f>
        <v>9.8914000000000009</v>
      </c>
      <c r="Q10" s="61">
        <f t="shared" ref="Q10:Q17" si="7">RANK(P10,P$8:P$38,0)</f>
        <v>13</v>
      </c>
      <c r="R10" s="60">
        <f>VLOOKUP($A10,'Return Data'!$B$7:$R$2292,16,0)</f>
        <v>14.2638</v>
      </c>
      <c r="S10" s="62">
        <f t="shared" si="6"/>
        <v>6</v>
      </c>
    </row>
    <row r="11" spans="1:20" x14ac:dyDescent="0.3">
      <c r="A11" s="58" t="s">
        <v>1905</v>
      </c>
      <c r="B11" s="59">
        <f>VLOOKUP($A11,'Return Data'!$B$7:$R$2292,3,0)</f>
        <v>44918</v>
      </c>
      <c r="C11" s="60">
        <f>VLOOKUP($A11,'Return Data'!$B$7:$R$2292,4,0)</f>
        <v>20.452400000000001</v>
      </c>
      <c r="D11" s="60">
        <f>VLOOKUP($A11,'Return Data'!$B$7:$R$2292,10,0)</f>
        <v>1.5461</v>
      </c>
      <c r="E11" s="61">
        <f t="shared" si="0"/>
        <v>14</v>
      </c>
      <c r="F11" s="60">
        <f>VLOOKUP($A11,'Return Data'!$B$7:$R$2292,11,0)</f>
        <v>11.991199999999999</v>
      </c>
      <c r="G11" s="61">
        <f t="shared" si="1"/>
        <v>18</v>
      </c>
      <c r="H11" s="60">
        <f>VLOOKUP($A11,'Return Data'!$B$7:$R$2292,12,0)</f>
        <v>4.0994000000000002</v>
      </c>
      <c r="I11" s="61">
        <f t="shared" si="2"/>
        <v>16</v>
      </c>
      <c r="J11" s="60">
        <f>VLOOKUP($A11,'Return Data'!$B$7:$R$2292,13,0)</f>
        <v>5.3395000000000001</v>
      </c>
      <c r="K11" s="61">
        <f t="shared" si="3"/>
        <v>11</v>
      </c>
      <c r="L11" s="60">
        <f>VLOOKUP($A11,'Return Data'!$B$7:$R$2292,17,0)</f>
        <v>14.9876</v>
      </c>
      <c r="M11" s="61">
        <f t="shared" si="4"/>
        <v>15</v>
      </c>
      <c r="N11" s="60">
        <f>VLOOKUP($A11,'Return Data'!$B$7:$R$2292,14,0)</f>
        <v>14.694000000000001</v>
      </c>
      <c r="O11" s="61">
        <f t="shared" si="5"/>
        <v>13</v>
      </c>
      <c r="P11" s="60">
        <f>VLOOKUP($A11,'Return Data'!$B$7:$R$2292,15,0)</f>
        <v>12.7074</v>
      </c>
      <c r="Q11" s="61">
        <f t="shared" si="7"/>
        <v>3</v>
      </c>
      <c r="R11" s="60">
        <f>VLOOKUP($A11,'Return Data'!$B$7:$R$2292,16,0)</f>
        <v>13.337300000000001</v>
      </c>
      <c r="S11" s="62">
        <f t="shared" si="6"/>
        <v>11</v>
      </c>
    </row>
    <row r="12" spans="1:20" x14ac:dyDescent="0.3">
      <c r="A12" s="58" t="s">
        <v>480</v>
      </c>
      <c r="B12" s="59">
        <f>VLOOKUP($A12,'Return Data'!$B$7:$R$2292,3,0)</f>
        <v>44918</v>
      </c>
      <c r="C12" s="60">
        <f>VLOOKUP($A12,'Return Data'!$B$7:$R$2292,4,0)</f>
        <v>270.43</v>
      </c>
      <c r="D12" s="60">
        <f>VLOOKUP($A12,'Return Data'!$B$7:$R$2292,10,0)</f>
        <v>0.74129999999999996</v>
      </c>
      <c r="E12" s="61">
        <f t="shared" si="0"/>
        <v>19</v>
      </c>
      <c r="F12" s="60">
        <f>VLOOKUP($A12,'Return Data'!$B$7:$R$2292,11,0)</f>
        <v>11.605</v>
      </c>
      <c r="G12" s="61">
        <f t="shared" si="1"/>
        <v>19</v>
      </c>
      <c r="H12" s="60">
        <f>VLOOKUP($A12,'Return Data'!$B$7:$R$2292,12,0)</f>
        <v>3.2057000000000002</v>
      </c>
      <c r="I12" s="61">
        <f t="shared" si="2"/>
        <v>19</v>
      </c>
      <c r="J12" s="60">
        <f>VLOOKUP($A12,'Return Data'!$B$7:$R$2292,13,0)</f>
        <v>2.2884000000000002</v>
      </c>
      <c r="K12" s="61">
        <f t="shared" si="3"/>
        <v>20</v>
      </c>
      <c r="L12" s="60">
        <f>VLOOKUP($A12,'Return Data'!$B$7:$R$2292,17,0)</f>
        <v>13.041700000000001</v>
      </c>
      <c r="M12" s="61">
        <f t="shared" si="4"/>
        <v>19</v>
      </c>
      <c r="N12" s="60">
        <f>VLOOKUP($A12,'Return Data'!$B$7:$R$2292,14,0)</f>
        <v>14.8719</v>
      </c>
      <c r="O12" s="61">
        <f t="shared" si="5"/>
        <v>11</v>
      </c>
      <c r="P12" s="60">
        <f>VLOOKUP($A12,'Return Data'!$B$7:$R$2292,15,0)</f>
        <v>11.942299999999999</v>
      </c>
      <c r="Q12" s="61">
        <f t="shared" si="7"/>
        <v>6</v>
      </c>
      <c r="R12" s="60">
        <f>VLOOKUP($A12,'Return Data'!$B$7:$R$2292,16,0)</f>
        <v>14.230600000000001</v>
      </c>
      <c r="S12" s="62">
        <f t="shared" si="6"/>
        <v>7</v>
      </c>
    </row>
    <row r="13" spans="1:20" x14ac:dyDescent="0.3">
      <c r="A13" s="58" t="s">
        <v>482</v>
      </c>
      <c r="B13" s="59">
        <f>VLOOKUP($A13,'Return Data'!$B$7:$R$2292,3,0)</f>
        <v>44918</v>
      </c>
      <c r="C13" s="60">
        <f>VLOOKUP($A13,'Return Data'!$B$7:$R$2292,4,0)</f>
        <v>248.67400000000001</v>
      </c>
      <c r="D13" s="60">
        <f>VLOOKUP($A13,'Return Data'!$B$7:$R$2292,10,0)</f>
        <v>-0.81920000000000004</v>
      </c>
      <c r="E13" s="61">
        <f t="shared" si="0"/>
        <v>27</v>
      </c>
      <c r="F13" s="60">
        <f>VLOOKUP($A13,'Return Data'!$B$7:$R$2292,11,0)</f>
        <v>11.2377</v>
      </c>
      <c r="G13" s="61">
        <f t="shared" si="1"/>
        <v>24</v>
      </c>
      <c r="H13" s="60">
        <f>VLOOKUP($A13,'Return Data'!$B$7:$R$2292,12,0)</f>
        <v>1.5547</v>
      </c>
      <c r="I13" s="61">
        <f t="shared" si="2"/>
        <v>24</v>
      </c>
      <c r="J13" s="60">
        <f>VLOOKUP($A13,'Return Data'!$B$7:$R$2292,13,0)</f>
        <v>-2.2523</v>
      </c>
      <c r="K13" s="61">
        <f t="shared" si="3"/>
        <v>28</v>
      </c>
      <c r="L13" s="60">
        <f>VLOOKUP($A13,'Return Data'!$B$7:$R$2292,17,0)</f>
        <v>11.0251</v>
      </c>
      <c r="M13" s="61">
        <f t="shared" si="4"/>
        <v>23</v>
      </c>
      <c r="N13" s="60">
        <f>VLOOKUP($A13,'Return Data'!$B$7:$R$2292,14,0)</f>
        <v>12.629099999999999</v>
      </c>
      <c r="O13" s="61">
        <f t="shared" si="5"/>
        <v>18</v>
      </c>
      <c r="P13" s="60">
        <f>VLOOKUP($A13,'Return Data'!$B$7:$R$2292,15,0)</f>
        <v>9.6172000000000004</v>
      </c>
      <c r="Q13" s="61">
        <f t="shared" si="7"/>
        <v>15</v>
      </c>
      <c r="R13" s="60">
        <f>VLOOKUP($A13,'Return Data'!$B$7:$R$2292,16,0)</f>
        <v>13.1774</v>
      </c>
      <c r="S13" s="62">
        <f t="shared" si="6"/>
        <v>12</v>
      </c>
    </row>
    <row r="14" spans="1:20" x14ac:dyDescent="0.3">
      <c r="A14" s="58" t="s">
        <v>484</v>
      </c>
      <c r="B14" s="59">
        <f>VLOOKUP($A14,'Return Data'!$B$7:$R$2292,3,0)</f>
        <v>44918</v>
      </c>
      <c r="C14" s="60">
        <f>VLOOKUP($A14,'Return Data'!$B$7:$R$2292,4,0)</f>
        <v>44.08</v>
      </c>
      <c r="D14" s="60">
        <f>VLOOKUP($A14,'Return Data'!$B$7:$R$2292,10,0)</f>
        <v>2.2738</v>
      </c>
      <c r="E14" s="61">
        <f t="shared" si="0"/>
        <v>9</v>
      </c>
      <c r="F14" s="60">
        <f>VLOOKUP($A14,'Return Data'!$B$7:$R$2292,11,0)</f>
        <v>13.843</v>
      </c>
      <c r="G14" s="61">
        <f t="shared" si="1"/>
        <v>6</v>
      </c>
      <c r="H14" s="60">
        <f>VLOOKUP($A14,'Return Data'!$B$7:$R$2292,12,0)</f>
        <v>6.0635000000000003</v>
      </c>
      <c r="I14" s="61">
        <f t="shared" si="2"/>
        <v>8</v>
      </c>
      <c r="J14" s="60">
        <f>VLOOKUP($A14,'Return Data'!$B$7:$R$2292,13,0)</f>
        <v>7.2766999999999999</v>
      </c>
      <c r="K14" s="61">
        <f t="shared" si="3"/>
        <v>6</v>
      </c>
      <c r="L14" s="60">
        <f>VLOOKUP($A14,'Return Data'!$B$7:$R$2292,17,0)</f>
        <v>18.126100000000001</v>
      </c>
      <c r="M14" s="61">
        <f t="shared" si="4"/>
        <v>6</v>
      </c>
      <c r="N14" s="60">
        <f>VLOOKUP($A14,'Return Data'!$B$7:$R$2292,14,0)</f>
        <v>16.107900000000001</v>
      </c>
      <c r="O14" s="61">
        <f t="shared" si="5"/>
        <v>8</v>
      </c>
      <c r="P14" s="60">
        <f>VLOOKUP($A14,'Return Data'!$B$7:$R$2292,15,0)</f>
        <v>12.0777</v>
      </c>
      <c r="Q14" s="61">
        <f t="shared" si="7"/>
        <v>4</v>
      </c>
      <c r="R14" s="60">
        <f>VLOOKUP($A14,'Return Data'!$B$7:$R$2292,16,0)</f>
        <v>13.150700000000001</v>
      </c>
      <c r="S14" s="62">
        <f t="shared" si="6"/>
        <v>13</v>
      </c>
    </row>
    <row r="15" spans="1:20" x14ac:dyDescent="0.3">
      <c r="A15" s="58" t="s">
        <v>487</v>
      </c>
      <c r="B15" s="59">
        <f>VLOOKUP($A15,'Return Data'!$B$7:$R$2292,3,0)</f>
        <v>44918</v>
      </c>
      <c r="C15" s="60">
        <f>VLOOKUP($A15,'Return Data'!$B$7:$R$2292,4,0)</f>
        <v>201.0667</v>
      </c>
      <c r="D15" s="60">
        <f>VLOOKUP($A15,'Return Data'!$B$7:$R$2292,10,0)</f>
        <v>2.3340000000000001</v>
      </c>
      <c r="E15" s="61">
        <f t="shared" si="0"/>
        <v>8</v>
      </c>
      <c r="F15" s="60">
        <f>VLOOKUP($A15,'Return Data'!$B$7:$R$2292,11,0)</f>
        <v>13.498900000000001</v>
      </c>
      <c r="G15" s="61">
        <f t="shared" si="1"/>
        <v>7</v>
      </c>
      <c r="H15" s="60">
        <f>VLOOKUP($A15,'Return Data'!$B$7:$R$2292,12,0)</f>
        <v>6.8540000000000001</v>
      </c>
      <c r="I15" s="61">
        <f t="shared" si="2"/>
        <v>6</v>
      </c>
      <c r="J15" s="60">
        <f>VLOOKUP($A15,'Return Data'!$B$7:$R$2292,13,0)</f>
        <v>5.1380999999999997</v>
      </c>
      <c r="K15" s="61">
        <f t="shared" si="3"/>
        <v>13</v>
      </c>
      <c r="L15" s="60">
        <f>VLOOKUP($A15,'Return Data'!$B$7:$R$2292,17,0)</f>
        <v>15.117800000000001</v>
      </c>
      <c r="M15" s="61">
        <f t="shared" si="4"/>
        <v>14</v>
      </c>
      <c r="N15" s="60">
        <f>VLOOKUP($A15,'Return Data'!$B$7:$R$2292,14,0)</f>
        <v>14.405200000000001</v>
      </c>
      <c r="O15" s="61">
        <f t="shared" si="5"/>
        <v>14</v>
      </c>
      <c r="P15" s="60">
        <f>VLOOKUP($A15,'Return Data'!$B$7:$R$2292,15,0)</f>
        <v>10.2341</v>
      </c>
      <c r="Q15" s="61">
        <f t="shared" si="7"/>
        <v>11</v>
      </c>
      <c r="R15" s="60">
        <f>VLOOKUP($A15,'Return Data'!$B$7:$R$2292,16,0)</f>
        <v>13.837400000000001</v>
      </c>
      <c r="S15" s="62">
        <f t="shared" si="6"/>
        <v>9</v>
      </c>
    </row>
    <row r="16" spans="1:20" x14ac:dyDescent="0.3">
      <c r="A16" s="58" t="s">
        <v>489</v>
      </c>
      <c r="B16" s="59">
        <f>VLOOKUP($A16,'Return Data'!$B$7:$R$2292,3,0)</f>
        <v>44918</v>
      </c>
      <c r="C16" s="60">
        <f>VLOOKUP($A16,'Return Data'!$B$7:$R$2292,4,0)</f>
        <v>89.572999999999993</v>
      </c>
      <c r="D16" s="60">
        <f>VLOOKUP($A16,'Return Data'!$B$7:$R$2292,10,0)</f>
        <v>2.9196</v>
      </c>
      <c r="E16" s="61">
        <f t="shared" si="0"/>
        <v>3</v>
      </c>
      <c r="F16" s="60">
        <f>VLOOKUP($A16,'Return Data'!$B$7:$R$2292,11,0)</f>
        <v>14.693099999999999</v>
      </c>
      <c r="G16" s="61">
        <f t="shared" si="1"/>
        <v>3</v>
      </c>
      <c r="H16" s="60">
        <f>VLOOKUP($A16,'Return Data'!$B$7:$R$2292,12,0)</f>
        <v>7.2306999999999997</v>
      </c>
      <c r="I16" s="61">
        <f t="shared" si="2"/>
        <v>5</v>
      </c>
      <c r="J16" s="60">
        <f>VLOOKUP($A16,'Return Data'!$B$7:$R$2292,13,0)</f>
        <v>8.3316999999999997</v>
      </c>
      <c r="K16" s="61">
        <f t="shared" si="3"/>
        <v>4</v>
      </c>
      <c r="L16" s="60">
        <f>VLOOKUP($A16,'Return Data'!$B$7:$R$2292,17,0)</f>
        <v>17.9633</v>
      </c>
      <c r="M16" s="61">
        <f t="shared" si="4"/>
        <v>8</v>
      </c>
      <c r="N16" s="60">
        <f>VLOOKUP($A16,'Return Data'!$B$7:$R$2292,14,0)</f>
        <v>15.6661</v>
      </c>
      <c r="O16" s="61">
        <f t="shared" si="5"/>
        <v>9</v>
      </c>
      <c r="P16" s="60">
        <f>VLOOKUP($A16,'Return Data'!$B$7:$R$2292,15,0)</f>
        <v>10.5832</v>
      </c>
      <c r="Q16" s="61">
        <f t="shared" si="7"/>
        <v>10</v>
      </c>
      <c r="R16" s="60">
        <f>VLOOKUP($A16,'Return Data'!$B$7:$R$2292,16,0)</f>
        <v>15.075900000000001</v>
      </c>
      <c r="S16" s="62">
        <f t="shared" si="6"/>
        <v>4</v>
      </c>
    </row>
    <row r="17" spans="1:19" x14ac:dyDescent="0.3">
      <c r="A17" s="102" t="s">
        <v>2016</v>
      </c>
      <c r="B17" s="59">
        <f>VLOOKUP($A17,'Return Data'!$B$7:$R$2292,3,0)</f>
        <v>44918</v>
      </c>
      <c r="C17" s="60">
        <f>VLOOKUP($A17,'Return Data'!$B$7:$R$2292,4,0)</f>
        <v>39.563899999999997</v>
      </c>
      <c r="D17" s="60">
        <f>VLOOKUP($A17,'Return Data'!$B$7:$R$2292,10,0)</f>
        <v>-1.5333000000000001</v>
      </c>
      <c r="E17" s="61">
        <f t="shared" si="0"/>
        <v>29</v>
      </c>
      <c r="F17" s="60">
        <f>VLOOKUP($A17,'Return Data'!$B$7:$R$2292,11,0)</f>
        <v>10.1568</v>
      </c>
      <c r="G17" s="61">
        <f t="shared" si="1"/>
        <v>26</v>
      </c>
      <c r="H17" s="60">
        <f>VLOOKUP($A17,'Return Data'!$B$7:$R$2292,12,0)</f>
        <v>-1.4156</v>
      </c>
      <c r="I17" s="61">
        <f t="shared" si="2"/>
        <v>30</v>
      </c>
      <c r="J17" s="60">
        <f>VLOOKUP($A17,'Return Data'!$B$7:$R$2292,13,0)</f>
        <v>-2.9512</v>
      </c>
      <c r="K17" s="61">
        <f t="shared" si="3"/>
        <v>29</v>
      </c>
      <c r="L17" s="60">
        <f>VLOOKUP($A17,'Return Data'!$B$7:$R$2292,17,0)</f>
        <v>9.7927</v>
      </c>
      <c r="M17" s="61">
        <f t="shared" si="4"/>
        <v>29</v>
      </c>
      <c r="N17" s="60">
        <f>VLOOKUP($A17,'Return Data'!$B$7:$R$2292,14,0)</f>
        <v>10.651400000000001</v>
      </c>
      <c r="O17" s="61">
        <f t="shared" si="5"/>
        <v>25</v>
      </c>
      <c r="P17" s="60">
        <f>VLOOKUP($A17,'Return Data'!$B$7:$R$2292,15,0)</f>
        <v>7.3235999999999999</v>
      </c>
      <c r="Q17" s="61">
        <f t="shared" si="7"/>
        <v>20</v>
      </c>
      <c r="R17" s="60">
        <f>VLOOKUP($A17,'Return Data'!$B$7:$R$2292,16,0)</f>
        <v>13.1419</v>
      </c>
      <c r="S17" s="62">
        <f t="shared" si="6"/>
        <v>14</v>
      </c>
    </row>
    <row r="18" spans="1:19" x14ac:dyDescent="0.3">
      <c r="A18" s="58" t="s">
        <v>490</v>
      </c>
      <c r="B18" s="59">
        <f>VLOOKUP($A18,'Return Data'!$B$7:$R$2292,3,0)</f>
        <v>0</v>
      </c>
      <c r="C18" s="60">
        <f>VLOOKUP($A18,'Return Data'!$B$7:$R$2292,4,0)</f>
        <v>0</v>
      </c>
      <c r="D18" s="60">
        <f>VLOOKUP($A18,'Return Data'!$B$7:$R$2292,10,0)</f>
        <v>0</v>
      </c>
      <c r="E18" s="61">
        <f t="shared" si="0"/>
        <v>23</v>
      </c>
      <c r="F18" s="60">
        <f>VLOOKUP($A18,'Return Data'!$B$7:$R$2292,11,0)</f>
        <v>0</v>
      </c>
      <c r="G18" s="61">
        <f t="shared" si="1"/>
        <v>31</v>
      </c>
      <c r="H18" s="60">
        <f>VLOOKUP($A18,'Return Data'!$B$7:$R$2292,12,0)</f>
        <v>0</v>
      </c>
      <c r="I18" s="61">
        <f t="shared" si="2"/>
        <v>28</v>
      </c>
      <c r="J18" s="60">
        <f>VLOOKUP($A18,'Return Data'!$B$7:$R$2292,13,0)</f>
        <v>0</v>
      </c>
      <c r="K18" s="61">
        <f t="shared" si="3"/>
        <v>23</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44918</v>
      </c>
      <c r="C19" s="60">
        <f>VLOOKUP($A19,'Return Data'!$B$7:$R$2292,4,0)</f>
        <v>258.61</v>
      </c>
      <c r="D19" s="60">
        <f>VLOOKUP($A19,'Return Data'!$B$7:$R$2292,10,0)</f>
        <v>2.7494000000000001</v>
      </c>
      <c r="E19" s="61">
        <f t="shared" si="0"/>
        <v>5</v>
      </c>
      <c r="F19" s="60">
        <f>VLOOKUP($A19,'Return Data'!$B$7:$R$2292,11,0)</f>
        <v>13.246600000000001</v>
      </c>
      <c r="G19" s="61">
        <f t="shared" si="1"/>
        <v>10</v>
      </c>
      <c r="H19" s="60">
        <f>VLOOKUP($A19,'Return Data'!$B$7:$R$2292,12,0)</f>
        <v>5.8705999999999996</v>
      </c>
      <c r="I19" s="61">
        <f t="shared" si="2"/>
        <v>10</v>
      </c>
      <c r="J19" s="60">
        <f>VLOOKUP($A19,'Return Data'!$B$7:$R$2292,13,0)</f>
        <v>11.566000000000001</v>
      </c>
      <c r="K19" s="61">
        <f t="shared" si="3"/>
        <v>2</v>
      </c>
      <c r="L19" s="60">
        <f>VLOOKUP($A19,'Return Data'!$B$7:$R$2292,17,0)</f>
        <v>26.444700000000001</v>
      </c>
      <c r="M19" s="61">
        <f t="shared" si="4"/>
        <v>2</v>
      </c>
      <c r="N19" s="60">
        <f>VLOOKUP($A19,'Return Data'!$B$7:$R$2292,14,0)</f>
        <v>20.070599999999999</v>
      </c>
      <c r="O19" s="61">
        <f t="shared" si="5"/>
        <v>3</v>
      </c>
      <c r="P19" s="60">
        <f>VLOOKUP($A19,'Return Data'!$B$7:$R$2292,15,0)</f>
        <v>13.3803</v>
      </c>
      <c r="Q19" s="61">
        <f>RANK(P19,P$8:P$38,0)</f>
        <v>2</v>
      </c>
      <c r="R19" s="60">
        <f>VLOOKUP($A19,'Return Data'!$B$7:$R$2292,16,0)</f>
        <v>16.530999999999999</v>
      </c>
      <c r="S19" s="62">
        <f t="shared" si="6"/>
        <v>3</v>
      </c>
    </row>
    <row r="20" spans="1:19" x14ac:dyDescent="0.3">
      <c r="A20" s="58" t="s">
        <v>495</v>
      </c>
      <c r="B20" s="59">
        <f>VLOOKUP($A20,'Return Data'!$B$7:$R$2292,3,0)</f>
        <v>44918</v>
      </c>
      <c r="C20" s="60">
        <f>VLOOKUP($A20,'Return Data'!$B$7:$R$2292,4,0)</f>
        <v>17.115300000000001</v>
      </c>
      <c r="D20" s="60">
        <f>VLOOKUP($A20,'Return Data'!$B$7:$R$2292,10,0)</f>
        <v>1.8992</v>
      </c>
      <c r="E20" s="61">
        <f t="shared" si="0"/>
        <v>11</v>
      </c>
      <c r="F20" s="60">
        <f>VLOOKUP($A20,'Return Data'!$B$7:$R$2292,11,0)</f>
        <v>11.4495</v>
      </c>
      <c r="G20" s="61">
        <f t="shared" si="1"/>
        <v>23</v>
      </c>
      <c r="H20" s="60">
        <f>VLOOKUP($A20,'Return Data'!$B$7:$R$2292,12,0)</f>
        <v>0.5806</v>
      </c>
      <c r="I20" s="61">
        <f t="shared" si="2"/>
        <v>26</v>
      </c>
      <c r="J20" s="60">
        <f>VLOOKUP($A20,'Return Data'!$B$7:$R$2292,13,0)</f>
        <v>-0.38009999999999999</v>
      </c>
      <c r="K20" s="61">
        <f t="shared" si="3"/>
        <v>24</v>
      </c>
      <c r="L20" s="60">
        <f>VLOOKUP($A20,'Return Data'!$B$7:$R$2292,17,0)</f>
        <v>10.8042</v>
      </c>
      <c r="M20" s="61">
        <f t="shared" si="4"/>
        <v>25</v>
      </c>
      <c r="N20" s="60">
        <f>VLOOKUP($A20,'Return Data'!$B$7:$R$2292,14,0)</f>
        <v>12.415800000000001</v>
      </c>
      <c r="O20" s="61">
        <f t="shared" si="5"/>
        <v>20</v>
      </c>
      <c r="P20" s="60">
        <f>VLOOKUP($A20,'Return Data'!$B$7:$R$2292,15,0)</f>
        <v>6.6601999999999997</v>
      </c>
      <c r="Q20" s="61">
        <f>RANK(P20,P$8:P$38,0)</f>
        <v>23</v>
      </c>
      <c r="R20" s="60">
        <f>VLOOKUP($A20,'Return Data'!$B$7:$R$2292,16,0)</f>
        <v>9.1046999999999993</v>
      </c>
      <c r="S20" s="62">
        <f t="shared" si="6"/>
        <v>30</v>
      </c>
    </row>
    <row r="21" spans="1:19" x14ac:dyDescent="0.3">
      <c r="A21" s="58" t="s">
        <v>496</v>
      </c>
      <c r="B21" s="59">
        <f>VLOOKUP($A21,'Return Data'!$B$7:$R$2292,3,0)</f>
        <v>44918</v>
      </c>
      <c r="C21" s="60">
        <f>VLOOKUP($A21,'Return Data'!$B$7:$R$2292,4,0)</f>
        <v>18.559000000000001</v>
      </c>
      <c r="D21" s="60">
        <f>VLOOKUP($A21,'Return Data'!$B$7:$R$2292,10,0)</f>
        <v>0.3352</v>
      </c>
      <c r="E21" s="61">
        <f t="shared" si="0"/>
        <v>20</v>
      </c>
      <c r="F21" s="60">
        <f>VLOOKUP($A21,'Return Data'!$B$7:$R$2292,11,0)</f>
        <v>11.599500000000001</v>
      </c>
      <c r="G21" s="61">
        <f t="shared" si="1"/>
        <v>20</v>
      </c>
      <c r="H21" s="60">
        <f>VLOOKUP($A21,'Return Data'!$B$7:$R$2292,12,0)</f>
        <v>2.6493000000000002</v>
      </c>
      <c r="I21" s="61">
        <f t="shared" si="2"/>
        <v>21</v>
      </c>
      <c r="J21" s="60">
        <f>VLOOKUP($A21,'Return Data'!$B$7:$R$2292,13,0)</f>
        <v>0.97389999999999999</v>
      </c>
      <c r="K21" s="61">
        <f t="shared" si="3"/>
        <v>21</v>
      </c>
      <c r="L21" s="60">
        <f>VLOOKUP($A21,'Return Data'!$B$7:$R$2292,17,0)</f>
        <v>15.301399999999999</v>
      </c>
      <c r="M21" s="61">
        <f t="shared" si="4"/>
        <v>13</v>
      </c>
      <c r="N21" s="60">
        <f>VLOOKUP($A21,'Return Data'!$B$7:$R$2292,14,0)</f>
        <v>14.744199999999999</v>
      </c>
      <c r="O21" s="61">
        <f t="shared" si="5"/>
        <v>12</v>
      </c>
      <c r="P21" s="60">
        <f>VLOOKUP($A21,'Return Data'!$B$7:$R$2292,15,0)</f>
        <v>9.3361000000000001</v>
      </c>
      <c r="Q21" s="61">
        <f>RANK(P21,P$8:P$38,0)</f>
        <v>16</v>
      </c>
      <c r="R21" s="60">
        <f>VLOOKUP($A21,'Return Data'!$B$7:$R$2292,16,0)</f>
        <v>10.8874</v>
      </c>
      <c r="S21" s="62">
        <f t="shared" si="6"/>
        <v>25</v>
      </c>
    </row>
    <row r="22" spans="1:19" x14ac:dyDescent="0.3">
      <c r="A22" s="58" t="s">
        <v>498</v>
      </c>
      <c r="B22" s="59">
        <f>VLOOKUP($A22,'Return Data'!$B$7:$R$2292,3,0)</f>
        <v>44918</v>
      </c>
      <c r="C22" s="60">
        <f>VLOOKUP($A22,'Return Data'!$B$7:$R$2292,4,0)</f>
        <v>16.229399999999998</v>
      </c>
      <c r="D22" s="60">
        <f>VLOOKUP($A22,'Return Data'!$B$7:$R$2292,10,0)</f>
        <v>2.8452999999999999</v>
      </c>
      <c r="E22" s="61">
        <f t="shared" si="0"/>
        <v>4</v>
      </c>
      <c r="F22" s="60">
        <f>VLOOKUP($A22,'Return Data'!$B$7:$R$2292,11,0)</f>
        <v>13.0977</v>
      </c>
      <c r="G22" s="61">
        <f t="shared" si="1"/>
        <v>11</v>
      </c>
      <c r="H22" s="60">
        <f>VLOOKUP($A22,'Return Data'!$B$7:$R$2292,12,0)</f>
        <v>5.9215</v>
      </c>
      <c r="I22" s="61">
        <f t="shared" si="2"/>
        <v>9</v>
      </c>
      <c r="J22" s="60">
        <f>VLOOKUP($A22,'Return Data'!$B$7:$R$2292,13,0)</f>
        <v>5.2026000000000003</v>
      </c>
      <c r="K22" s="61">
        <f t="shared" si="3"/>
        <v>12</v>
      </c>
      <c r="L22" s="60">
        <f>VLOOKUP($A22,'Return Data'!$B$7:$R$2292,17,0)</f>
        <v>12.770899999999999</v>
      </c>
      <c r="M22" s="61">
        <f t="shared" si="4"/>
        <v>20</v>
      </c>
      <c r="N22" s="60">
        <f>VLOOKUP($A22,'Return Data'!$B$7:$R$2292,14,0)</f>
        <v>12.468299999999999</v>
      </c>
      <c r="O22" s="61">
        <f t="shared" si="5"/>
        <v>19</v>
      </c>
      <c r="P22" s="60"/>
      <c r="Q22" s="61"/>
      <c r="R22" s="60">
        <f>VLOOKUP($A22,'Return Data'!$B$7:$R$2292,16,0)</f>
        <v>12.767099999999999</v>
      </c>
      <c r="S22" s="62">
        <f t="shared" si="6"/>
        <v>16</v>
      </c>
    </row>
    <row r="23" spans="1:19" x14ac:dyDescent="0.3">
      <c r="A23" s="58" t="s">
        <v>500</v>
      </c>
      <c r="B23" s="59">
        <f>VLOOKUP($A23,'Return Data'!$B$7:$R$2292,3,0)</f>
        <v>44918</v>
      </c>
      <c r="C23" s="60">
        <f>VLOOKUP($A23,'Return Data'!$B$7:$R$2292,4,0)</f>
        <v>15.2873</v>
      </c>
      <c r="D23" s="60">
        <f>VLOOKUP($A23,'Return Data'!$B$7:$R$2292,10,0)</f>
        <v>-9.5399999999999999E-2</v>
      </c>
      <c r="E23" s="61">
        <f t="shared" si="0"/>
        <v>24</v>
      </c>
      <c r="F23" s="60">
        <f>VLOOKUP($A23,'Return Data'!$B$7:$R$2292,11,0)</f>
        <v>11.5869</v>
      </c>
      <c r="G23" s="61">
        <f t="shared" si="1"/>
        <v>21</v>
      </c>
      <c r="H23" s="60">
        <f>VLOOKUP($A23,'Return Data'!$B$7:$R$2292,12,0)</f>
        <v>2.9592999999999998</v>
      </c>
      <c r="I23" s="61">
        <f t="shared" si="2"/>
        <v>20</v>
      </c>
      <c r="J23" s="60">
        <f>VLOOKUP($A23,'Return Data'!$B$7:$R$2292,13,0)</f>
        <v>0.55120000000000002</v>
      </c>
      <c r="K23" s="61">
        <f t="shared" si="3"/>
        <v>22</v>
      </c>
      <c r="L23" s="60">
        <f>VLOOKUP($A23,'Return Data'!$B$7:$R$2292,17,0)</f>
        <v>11.032299999999999</v>
      </c>
      <c r="M23" s="61">
        <f t="shared" si="4"/>
        <v>22</v>
      </c>
      <c r="N23" s="60">
        <f>VLOOKUP($A23,'Return Data'!$B$7:$R$2292,14,0)</f>
        <v>10.5031</v>
      </c>
      <c r="O23" s="61">
        <f t="shared" si="5"/>
        <v>27</v>
      </c>
      <c r="P23" s="60"/>
      <c r="Q23" s="61"/>
      <c r="R23" s="60">
        <f>VLOOKUP($A23,'Return Data'!$B$7:$R$2292,16,0)</f>
        <v>9.9259000000000004</v>
      </c>
      <c r="S23" s="62">
        <f t="shared" si="6"/>
        <v>28</v>
      </c>
    </row>
    <row r="24" spans="1:19" x14ac:dyDescent="0.3">
      <c r="A24" s="58" t="s">
        <v>503</v>
      </c>
      <c r="B24" s="59">
        <f>VLOOKUP($A24,'Return Data'!$B$7:$R$2292,3,0)</f>
        <v>44918</v>
      </c>
      <c r="C24" s="60">
        <f>VLOOKUP($A24,'Return Data'!$B$7:$R$2292,4,0)</f>
        <v>78.407300000000006</v>
      </c>
      <c r="D24" s="60">
        <f>VLOOKUP($A24,'Return Data'!$B$7:$R$2292,10,0)</f>
        <v>3.9056000000000002</v>
      </c>
      <c r="E24" s="61">
        <f t="shared" si="0"/>
        <v>1</v>
      </c>
      <c r="F24" s="60">
        <f>VLOOKUP($A24,'Return Data'!$B$7:$R$2292,11,0)</f>
        <v>16.1584</v>
      </c>
      <c r="G24" s="61">
        <f t="shared" si="1"/>
        <v>2</v>
      </c>
      <c r="H24" s="60">
        <f>VLOOKUP($A24,'Return Data'!$B$7:$R$2292,12,0)</f>
        <v>8.5617000000000001</v>
      </c>
      <c r="I24" s="61">
        <f t="shared" si="2"/>
        <v>2</v>
      </c>
      <c r="J24" s="60">
        <f>VLOOKUP($A24,'Return Data'!$B$7:$R$2292,13,0)</f>
        <v>8.0984999999999996</v>
      </c>
      <c r="K24" s="61">
        <f t="shared" si="3"/>
        <v>5</v>
      </c>
      <c r="L24" s="60">
        <f>VLOOKUP($A24,'Return Data'!$B$7:$R$2292,17,0)</f>
        <v>16.331700000000001</v>
      </c>
      <c r="M24" s="61">
        <f t="shared" si="4"/>
        <v>11</v>
      </c>
      <c r="N24" s="60">
        <f>VLOOKUP($A24,'Return Data'!$B$7:$R$2292,14,0)</f>
        <v>19.988900000000001</v>
      </c>
      <c r="O24" s="61">
        <f t="shared" si="5"/>
        <v>4</v>
      </c>
      <c r="P24" s="60">
        <f>VLOOKUP($A24,'Return Data'!$B$7:$R$2292,15,0)</f>
        <v>10.634</v>
      </c>
      <c r="Q24" s="61">
        <f>RANK(P24,P$8:P$38,0)</f>
        <v>9</v>
      </c>
      <c r="R24" s="60">
        <f>VLOOKUP($A24,'Return Data'!$B$7:$R$2292,16,0)</f>
        <v>12.1328</v>
      </c>
      <c r="S24" s="62">
        <f t="shared" si="6"/>
        <v>20</v>
      </c>
    </row>
    <row r="25" spans="1:19" x14ac:dyDescent="0.3">
      <c r="A25" s="108" t="s">
        <v>1658</v>
      </c>
      <c r="B25" s="59">
        <f>VLOOKUP($A25,'Return Data'!$B$7:$R$2292,3,0)</f>
        <v>44918</v>
      </c>
      <c r="C25" s="60">
        <f>VLOOKUP($A25,'Return Data'!$B$7:$R$2292,4,0)</f>
        <v>46.572000000000003</v>
      </c>
      <c r="D25" s="60">
        <f>VLOOKUP($A25,'Return Data'!$B$7:$R$2292,10,0)</f>
        <v>0.91</v>
      </c>
      <c r="E25" s="61">
        <f t="shared" si="0"/>
        <v>18</v>
      </c>
      <c r="F25" s="60">
        <f>VLOOKUP($A25,'Return Data'!$B$7:$R$2292,11,0)</f>
        <v>12.2433</v>
      </c>
      <c r="G25" s="61">
        <f t="shared" si="1"/>
        <v>15</v>
      </c>
      <c r="H25" s="60">
        <f>VLOOKUP($A25,'Return Data'!$B$7:$R$2292,12,0)</f>
        <v>5.2998000000000003</v>
      </c>
      <c r="I25" s="61">
        <f t="shared" si="2"/>
        <v>12</v>
      </c>
      <c r="J25" s="60">
        <f>VLOOKUP($A25,'Return Data'!$B$7:$R$2292,13,0)</f>
        <v>5.8670999999999998</v>
      </c>
      <c r="K25" s="61">
        <f t="shared" si="3"/>
        <v>9</v>
      </c>
      <c r="L25" s="60">
        <f>VLOOKUP($A25,'Return Data'!$B$7:$R$2292,17,0)</f>
        <v>18.079999999999998</v>
      </c>
      <c r="M25" s="61">
        <f t="shared" si="4"/>
        <v>7</v>
      </c>
      <c r="N25" s="60">
        <f>VLOOKUP($A25,'Return Data'!$B$7:$R$2292,14,0)</f>
        <v>17.000900000000001</v>
      </c>
      <c r="O25" s="61">
        <f t="shared" si="5"/>
        <v>6</v>
      </c>
      <c r="P25" s="60">
        <f>VLOOKUP($A25,'Return Data'!$B$7:$R$2292,15,0)</f>
        <v>11.9854</v>
      </c>
      <c r="Q25" s="61">
        <f>RANK(P25,P$8:P$38,0)</f>
        <v>5</v>
      </c>
      <c r="R25" s="60">
        <f>VLOOKUP($A25,'Return Data'!$B$7:$R$2292,16,0)</f>
        <v>12.4345</v>
      </c>
      <c r="S25" s="62">
        <f t="shared" si="6"/>
        <v>18</v>
      </c>
    </row>
    <row r="26" spans="1:19" x14ac:dyDescent="0.3">
      <c r="A26" s="58" t="s">
        <v>505</v>
      </c>
      <c r="B26" s="59">
        <f>VLOOKUP($A26,'Return Data'!$B$7:$R$2292,3,0)</f>
        <v>44918</v>
      </c>
      <c r="C26" s="60">
        <f>VLOOKUP($A26,'Return Data'!$B$7:$R$2292,4,0)</f>
        <v>148.59440000000001</v>
      </c>
      <c r="D26" s="60">
        <f>VLOOKUP($A26,'Return Data'!$B$7:$R$2292,10,0)</f>
        <v>6.2799999999999995E-2</v>
      </c>
      <c r="E26" s="61">
        <f t="shared" si="0"/>
        <v>21</v>
      </c>
      <c r="F26" s="60">
        <f>VLOOKUP($A26,'Return Data'!$B$7:$R$2292,11,0)</f>
        <v>8.8801000000000005</v>
      </c>
      <c r="G26" s="61">
        <f t="shared" si="1"/>
        <v>29</v>
      </c>
      <c r="H26" s="60">
        <f>VLOOKUP($A26,'Return Data'!$B$7:$R$2292,12,0)</f>
        <v>1.3517999999999999</v>
      </c>
      <c r="I26" s="61">
        <f t="shared" si="2"/>
        <v>25</v>
      </c>
      <c r="J26" s="60">
        <f>VLOOKUP($A26,'Return Data'!$B$7:$R$2292,13,0)</f>
        <v>-0.99539999999999995</v>
      </c>
      <c r="K26" s="61">
        <f t="shared" si="3"/>
        <v>25</v>
      </c>
      <c r="L26" s="60">
        <f>VLOOKUP($A26,'Return Data'!$B$7:$R$2292,17,0)</f>
        <v>7.8158000000000003</v>
      </c>
      <c r="M26" s="61">
        <f t="shared" si="4"/>
        <v>30</v>
      </c>
      <c r="N26" s="60">
        <f>VLOOKUP($A26,'Return Data'!$B$7:$R$2292,14,0)</f>
        <v>8.0373000000000001</v>
      </c>
      <c r="O26" s="61">
        <f t="shared" si="5"/>
        <v>30</v>
      </c>
      <c r="P26" s="60">
        <f>VLOOKUP($A26,'Return Data'!$B$7:$R$2292,15,0)</f>
        <v>7.2243000000000004</v>
      </c>
      <c r="Q26" s="61">
        <f>RANK(P26,P$8:P$38,0)</f>
        <v>21</v>
      </c>
      <c r="R26" s="60">
        <f>VLOOKUP($A26,'Return Data'!$B$7:$R$2292,16,0)</f>
        <v>9.5330999999999992</v>
      </c>
      <c r="S26" s="62">
        <f t="shared" si="6"/>
        <v>29</v>
      </c>
    </row>
    <row r="27" spans="1:19" x14ac:dyDescent="0.3">
      <c r="A27" s="58" t="s">
        <v>506</v>
      </c>
      <c r="B27" s="59">
        <f>VLOOKUP($A27,'Return Data'!$B$7:$R$2292,3,0)</f>
        <v>44918</v>
      </c>
      <c r="C27" s="60">
        <f>VLOOKUP($A27,'Return Data'!$B$7:$R$2292,4,0)</f>
        <v>18.397300000000001</v>
      </c>
      <c r="D27" s="60">
        <f>VLOOKUP($A27,'Return Data'!$B$7:$R$2292,10,0)</f>
        <v>1.9348000000000001</v>
      </c>
      <c r="E27" s="61">
        <f t="shared" si="0"/>
        <v>10</v>
      </c>
      <c r="F27" s="60">
        <f>VLOOKUP($A27,'Return Data'!$B$7:$R$2292,11,0)</f>
        <v>13.4781</v>
      </c>
      <c r="G27" s="61">
        <f t="shared" si="1"/>
        <v>8</v>
      </c>
      <c r="H27" s="60">
        <f>VLOOKUP($A27,'Return Data'!$B$7:$R$2292,12,0)</f>
        <v>4.6025999999999998</v>
      </c>
      <c r="I27" s="61">
        <f t="shared" si="2"/>
        <v>14</v>
      </c>
      <c r="J27" s="60">
        <f>VLOOKUP($A27,'Return Data'!$B$7:$R$2292,13,0)</f>
        <v>6.0747999999999998</v>
      </c>
      <c r="K27" s="61">
        <f t="shared" si="3"/>
        <v>8</v>
      </c>
      <c r="L27" s="60">
        <f>VLOOKUP($A27,'Return Data'!$B$7:$R$2292,17,0)</f>
        <v>19.1571</v>
      </c>
      <c r="M27" s="61">
        <f t="shared" si="4"/>
        <v>4</v>
      </c>
      <c r="N27" s="60">
        <f>VLOOKUP($A27,'Return Data'!$B$7:$R$2292,14,0)</f>
        <v>18.608000000000001</v>
      </c>
      <c r="O27" s="61">
        <f t="shared" si="5"/>
        <v>5</v>
      </c>
      <c r="P27" s="60"/>
      <c r="Q27" s="61"/>
      <c r="R27" s="60">
        <f>VLOOKUP($A27,'Return Data'!$B$7:$R$2292,16,0)</f>
        <v>19.432700000000001</v>
      </c>
      <c r="S27" s="62">
        <f t="shared" si="6"/>
        <v>1</v>
      </c>
    </row>
    <row r="28" spans="1:19" x14ac:dyDescent="0.3">
      <c r="A28" s="58" t="s">
        <v>509</v>
      </c>
      <c r="B28" s="59">
        <f>VLOOKUP($A28,'Return Data'!$B$7:$R$2292,3,0)</f>
        <v>44918</v>
      </c>
      <c r="C28" s="60">
        <f>VLOOKUP($A28,'Return Data'!$B$7:$R$2292,4,0)</f>
        <v>24.931999999999999</v>
      </c>
      <c r="D28" s="60">
        <f>VLOOKUP($A28,'Return Data'!$B$7:$R$2292,10,0)</f>
        <v>1.0989</v>
      </c>
      <c r="E28" s="61">
        <f t="shared" si="0"/>
        <v>15</v>
      </c>
      <c r="F28" s="60">
        <f>VLOOKUP($A28,'Return Data'!$B$7:$R$2292,11,0)</f>
        <v>11.547599999999999</v>
      </c>
      <c r="G28" s="61">
        <f t="shared" si="1"/>
        <v>22</v>
      </c>
      <c r="H28" s="60">
        <f>VLOOKUP($A28,'Return Data'!$B$7:$R$2292,12,0)</f>
        <v>3.6114000000000002</v>
      </c>
      <c r="I28" s="61">
        <f t="shared" si="2"/>
        <v>17</v>
      </c>
      <c r="J28" s="60">
        <f>VLOOKUP($A28,'Return Data'!$B$7:$R$2292,13,0)</f>
        <v>2.9950000000000001</v>
      </c>
      <c r="K28" s="61">
        <f t="shared" si="3"/>
        <v>18</v>
      </c>
      <c r="L28" s="60">
        <f>VLOOKUP($A28,'Return Data'!$B$7:$R$2292,17,0)</f>
        <v>14.135</v>
      </c>
      <c r="M28" s="61">
        <f t="shared" si="4"/>
        <v>16</v>
      </c>
      <c r="N28" s="60">
        <f>VLOOKUP($A28,'Return Data'!$B$7:$R$2292,14,0)</f>
        <v>13.7782</v>
      </c>
      <c r="O28" s="61">
        <f t="shared" si="5"/>
        <v>16</v>
      </c>
      <c r="P28" s="60">
        <f>VLOOKUP($A28,'Return Data'!$B$7:$R$2292,15,0)</f>
        <v>11.5548</v>
      </c>
      <c r="Q28" s="61">
        <f>RANK(P28,P$8:P$38,0)</f>
        <v>7</v>
      </c>
      <c r="R28" s="60">
        <f>VLOOKUP($A28,'Return Data'!$B$7:$R$2292,16,0)</f>
        <v>13.1244</v>
      </c>
      <c r="S28" s="62">
        <f t="shared" si="6"/>
        <v>15</v>
      </c>
    </row>
    <row r="29" spans="1:19" x14ac:dyDescent="0.3">
      <c r="A29" s="58" t="s">
        <v>511</v>
      </c>
      <c r="B29" s="59">
        <f>VLOOKUP($A29,'Return Data'!$B$7:$R$2292,3,0)</f>
        <v>44918</v>
      </c>
      <c r="C29" s="60">
        <f>VLOOKUP($A29,'Return Data'!$B$7:$R$2292,4,0)</f>
        <v>16.483699999999999</v>
      </c>
      <c r="D29" s="60">
        <f>VLOOKUP($A29,'Return Data'!$B$7:$R$2292,10,0)</f>
        <v>0.92889999999999995</v>
      </c>
      <c r="E29" s="61">
        <f t="shared" si="0"/>
        <v>17</v>
      </c>
      <c r="F29" s="60">
        <f>VLOOKUP($A29,'Return Data'!$B$7:$R$2292,11,0)</f>
        <v>12.0151</v>
      </c>
      <c r="G29" s="61">
        <f t="shared" si="1"/>
        <v>17</v>
      </c>
      <c r="H29" s="60">
        <f>VLOOKUP($A29,'Return Data'!$B$7:$R$2292,12,0)</f>
        <v>7.9241999999999999</v>
      </c>
      <c r="I29" s="61">
        <f t="shared" si="2"/>
        <v>4</v>
      </c>
      <c r="J29" s="60">
        <f>VLOOKUP($A29,'Return Data'!$B$7:$R$2292,13,0)</f>
        <v>4.6052999999999997</v>
      </c>
      <c r="K29" s="61">
        <f t="shared" si="3"/>
        <v>15</v>
      </c>
      <c r="L29" s="60">
        <f>VLOOKUP($A29,'Return Data'!$B$7:$R$2292,17,0)</f>
        <v>9.8874999999999993</v>
      </c>
      <c r="M29" s="61">
        <f t="shared" si="4"/>
        <v>27</v>
      </c>
      <c r="N29" s="60">
        <f>VLOOKUP($A29,'Return Data'!$B$7:$R$2292,14,0)</f>
        <v>11.4946</v>
      </c>
      <c r="O29" s="61">
        <f t="shared" si="5"/>
        <v>21</v>
      </c>
      <c r="P29" s="60"/>
      <c r="Q29" s="61"/>
      <c r="R29" s="60">
        <f>VLOOKUP($A29,'Return Data'!$B$7:$R$2292,16,0)</f>
        <v>12.3965</v>
      </c>
      <c r="S29" s="62">
        <f t="shared" si="6"/>
        <v>19</v>
      </c>
    </row>
    <row r="30" spans="1:19" x14ac:dyDescent="0.3">
      <c r="A30" s="58" t="s">
        <v>1814</v>
      </c>
      <c r="B30" s="59">
        <f>VLOOKUP($A30,'Return Data'!$B$7:$R$2292,3,0)</f>
        <v>44918</v>
      </c>
      <c r="C30" s="60">
        <f>VLOOKUP($A30,'Return Data'!$B$7:$R$2292,4,0)</f>
        <v>15.675000000000001</v>
      </c>
      <c r="D30" s="60">
        <f>VLOOKUP($A30,'Return Data'!$B$7:$R$2292,10,0)</f>
        <v>1.7988999999999999</v>
      </c>
      <c r="E30" s="61">
        <f t="shared" si="0"/>
        <v>12</v>
      </c>
      <c r="F30" s="60">
        <f>VLOOKUP($A30,'Return Data'!$B$7:$R$2292,11,0)</f>
        <v>12.402699999999999</v>
      </c>
      <c r="G30" s="61">
        <f t="shared" si="1"/>
        <v>14</v>
      </c>
      <c r="H30" s="60">
        <f>VLOOKUP($A30,'Return Data'!$B$7:$R$2292,12,0)</f>
        <v>4.5948000000000002</v>
      </c>
      <c r="I30" s="61">
        <f t="shared" si="2"/>
        <v>15</v>
      </c>
      <c r="J30" s="60">
        <f>VLOOKUP($A30,'Return Data'!$B$7:$R$2292,13,0)</f>
        <v>4.7233999999999998</v>
      </c>
      <c r="K30" s="61">
        <f t="shared" si="3"/>
        <v>14</v>
      </c>
      <c r="L30" s="60">
        <f>VLOOKUP($A30,'Return Data'!$B$7:$R$2292,17,0)</f>
        <v>13.7776</v>
      </c>
      <c r="M30" s="61">
        <f t="shared" si="4"/>
        <v>17</v>
      </c>
      <c r="N30" s="60">
        <f>VLOOKUP($A30,'Return Data'!$B$7:$R$2292,14,0)</f>
        <v>11.094200000000001</v>
      </c>
      <c r="O30" s="61">
        <f t="shared" si="5"/>
        <v>24</v>
      </c>
      <c r="P30" s="60"/>
      <c r="Q30" s="61"/>
      <c r="R30" s="60">
        <f>VLOOKUP($A30,'Return Data'!$B$7:$R$2292,16,0)</f>
        <v>10.1442</v>
      </c>
      <c r="S30" s="62">
        <f t="shared" si="6"/>
        <v>27</v>
      </c>
    </row>
    <row r="31" spans="1:19" x14ac:dyDescent="0.3">
      <c r="A31" s="58" t="s">
        <v>514</v>
      </c>
      <c r="B31" s="59">
        <f>VLOOKUP($A31,'Return Data'!$B$7:$R$2292,3,0)</f>
        <v>44918</v>
      </c>
      <c r="C31" s="60">
        <f>VLOOKUP($A31,'Return Data'!$B$7:$R$2292,4,0)</f>
        <v>76.366799999999998</v>
      </c>
      <c r="D31" s="60">
        <f>VLOOKUP($A31,'Return Data'!$B$7:$R$2292,10,0)</f>
        <v>2.5869</v>
      </c>
      <c r="E31" s="61">
        <f t="shared" si="0"/>
        <v>6</v>
      </c>
      <c r="F31" s="60">
        <f>VLOOKUP($A31,'Return Data'!$B$7:$R$2292,11,0)</f>
        <v>13.954599999999999</v>
      </c>
      <c r="G31" s="61">
        <f t="shared" si="1"/>
        <v>5</v>
      </c>
      <c r="H31" s="60">
        <f>VLOOKUP($A31,'Return Data'!$B$7:$R$2292,12,0)</f>
        <v>6.0858999999999996</v>
      </c>
      <c r="I31" s="61">
        <f t="shared" si="2"/>
        <v>7</v>
      </c>
      <c r="J31" s="60">
        <f>VLOOKUP($A31,'Return Data'!$B$7:$R$2292,13,0)</f>
        <v>6.9663000000000004</v>
      </c>
      <c r="K31" s="61">
        <f t="shared" si="3"/>
        <v>7</v>
      </c>
      <c r="L31" s="60">
        <f>VLOOKUP($A31,'Return Data'!$B$7:$R$2292,17,0)</f>
        <v>17.9361</v>
      </c>
      <c r="M31" s="61">
        <f t="shared" si="4"/>
        <v>9</v>
      </c>
      <c r="N31" s="60">
        <f>VLOOKUP($A31,'Return Data'!$B$7:$R$2292,14,0)</f>
        <v>9.1557999999999993</v>
      </c>
      <c r="O31" s="61">
        <f t="shared" si="5"/>
        <v>29</v>
      </c>
      <c r="P31" s="60">
        <f>VLOOKUP($A31,'Return Data'!$B$7:$R$2292,15,0)</f>
        <v>5.4440999999999997</v>
      </c>
      <c r="Q31" s="61">
        <f t="shared" ref="Q31:Q38" si="8">RANK(P31,P$8:P$38,0)</f>
        <v>24</v>
      </c>
      <c r="R31" s="60">
        <f>VLOOKUP($A31,'Return Data'!$B$7:$R$2292,16,0)</f>
        <v>11.4915</v>
      </c>
      <c r="S31" s="62">
        <f t="shared" si="6"/>
        <v>22</v>
      </c>
    </row>
    <row r="32" spans="1:19" x14ac:dyDescent="0.3">
      <c r="A32" s="58" t="s">
        <v>520</v>
      </c>
      <c r="B32" s="59">
        <f>VLOOKUP($A32,'Return Data'!$B$7:$R$2292,3,0)</f>
        <v>44918</v>
      </c>
      <c r="C32" s="60">
        <f>VLOOKUP($A32,'Return Data'!$B$7:$R$2292,4,0)</f>
        <v>106.03</v>
      </c>
      <c r="D32" s="60">
        <f>VLOOKUP($A32,'Return Data'!$B$7:$R$2292,10,0)</f>
        <v>3.1621000000000001</v>
      </c>
      <c r="E32" s="61">
        <f t="shared" si="0"/>
        <v>2</v>
      </c>
      <c r="F32" s="60">
        <f>VLOOKUP($A32,'Return Data'!$B$7:$R$2292,11,0)</f>
        <v>13.4617</v>
      </c>
      <c r="G32" s="61">
        <f t="shared" si="1"/>
        <v>9</v>
      </c>
      <c r="H32" s="60">
        <f>VLOOKUP($A32,'Return Data'!$B$7:$R$2292,12,0)</f>
        <v>3.3330000000000002</v>
      </c>
      <c r="I32" s="61">
        <f t="shared" si="2"/>
        <v>18</v>
      </c>
      <c r="J32" s="60">
        <f>VLOOKUP($A32,'Return Data'!$B$7:$R$2292,13,0)</f>
        <v>-2.0689000000000002</v>
      </c>
      <c r="K32" s="61">
        <f t="shared" si="3"/>
        <v>27</v>
      </c>
      <c r="L32" s="60">
        <f>VLOOKUP($A32,'Return Data'!$B$7:$R$2292,17,0)</f>
        <v>10.959</v>
      </c>
      <c r="M32" s="61">
        <f t="shared" si="4"/>
        <v>24</v>
      </c>
      <c r="N32" s="60">
        <f>VLOOKUP($A32,'Return Data'!$B$7:$R$2292,14,0)</f>
        <v>10.544</v>
      </c>
      <c r="O32" s="61">
        <f t="shared" si="5"/>
        <v>26</v>
      </c>
      <c r="P32" s="60">
        <f>VLOOKUP($A32,'Return Data'!$B$7:$R$2292,15,0)</f>
        <v>8.2293000000000003</v>
      </c>
      <c r="Q32" s="61">
        <f t="shared" si="8"/>
        <v>19</v>
      </c>
      <c r="R32" s="60">
        <f>VLOOKUP($A32,'Return Data'!$B$7:$R$2292,16,0)</f>
        <v>11.1639</v>
      </c>
      <c r="S32" s="62">
        <f t="shared" si="6"/>
        <v>23</v>
      </c>
    </row>
    <row r="33" spans="1:19" x14ac:dyDescent="0.3">
      <c r="A33" s="58" t="s">
        <v>522</v>
      </c>
      <c r="B33" s="59">
        <f>VLOOKUP($A33,'Return Data'!$B$7:$R$2292,3,0)</f>
        <v>44918</v>
      </c>
      <c r="C33" s="60">
        <f>VLOOKUP($A33,'Return Data'!$B$7:$R$2292,4,0)</f>
        <v>316.37419999999997</v>
      </c>
      <c r="D33" s="60">
        <f>VLOOKUP($A33,'Return Data'!$B$7:$R$2292,10,0)</f>
        <v>-2.1669999999999998</v>
      </c>
      <c r="E33" s="61">
        <f t="shared" si="0"/>
        <v>31</v>
      </c>
      <c r="F33" s="60">
        <f>VLOOKUP($A33,'Return Data'!$B$7:$R$2292,11,0)</f>
        <v>16.851400000000002</v>
      </c>
      <c r="G33" s="61">
        <f t="shared" si="1"/>
        <v>1</v>
      </c>
      <c r="H33" s="60">
        <f>VLOOKUP($A33,'Return Data'!$B$7:$R$2292,12,0)</f>
        <v>11.7278</v>
      </c>
      <c r="I33" s="61">
        <f t="shared" si="2"/>
        <v>1</v>
      </c>
      <c r="J33" s="60">
        <f>VLOOKUP($A33,'Return Data'!$B$7:$R$2292,13,0)</f>
        <v>11.633699999999999</v>
      </c>
      <c r="K33" s="61">
        <f t="shared" si="3"/>
        <v>1</v>
      </c>
      <c r="L33" s="60">
        <f>VLOOKUP($A33,'Return Data'!$B$7:$R$2292,17,0)</f>
        <v>28.316400000000002</v>
      </c>
      <c r="M33" s="61">
        <f t="shared" si="4"/>
        <v>1</v>
      </c>
      <c r="N33" s="60">
        <f>VLOOKUP($A33,'Return Data'!$B$7:$R$2292,14,0)</f>
        <v>30.270800000000001</v>
      </c>
      <c r="O33" s="61">
        <f t="shared" si="5"/>
        <v>1</v>
      </c>
      <c r="P33" s="60">
        <f>VLOOKUP($A33,'Return Data'!$B$7:$R$2292,15,0)</f>
        <v>18.745999999999999</v>
      </c>
      <c r="Q33" s="61">
        <f t="shared" si="8"/>
        <v>1</v>
      </c>
      <c r="R33" s="60">
        <f>VLOOKUP($A33,'Return Data'!$B$7:$R$2292,16,0)</f>
        <v>17.487500000000001</v>
      </c>
      <c r="S33" s="62">
        <f t="shared" si="6"/>
        <v>2</v>
      </c>
    </row>
    <row r="34" spans="1:19" x14ac:dyDescent="0.3">
      <c r="A34" s="58" t="s">
        <v>1662</v>
      </c>
      <c r="B34" s="59">
        <f>VLOOKUP($A34,'Return Data'!$B$7:$R$2292,3,0)</f>
        <v>44918</v>
      </c>
      <c r="C34" s="60">
        <f>VLOOKUP($A34,'Return Data'!$B$7:$R$2292,4,0)</f>
        <v>222.1078</v>
      </c>
      <c r="D34" s="60">
        <f>VLOOKUP($A34,'Return Data'!$B$7:$R$2292,10,0)</f>
        <v>5.0500000000000003E-2</v>
      </c>
      <c r="E34" s="61">
        <f t="shared" si="0"/>
        <v>22</v>
      </c>
      <c r="F34" s="60">
        <f>VLOOKUP($A34,'Return Data'!$B$7:$R$2292,11,0)</f>
        <v>10.4633</v>
      </c>
      <c r="G34" s="61">
        <f t="shared" si="1"/>
        <v>25</v>
      </c>
      <c r="H34" s="60">
        <f>VLOOKUP($A34,'Return Data'!$B$7:$R$2292,12,0)</f>
        <v>1.6471</v>
      </c>
      <c r="I34" s="61">
        <f t="shared" si="2"/>
        <v>23</v>
      </c>
      <c r="J34" s="60">
        <f>VLOOKUP($A34,'Return Data'!$B$7:$R$2292,13,0)</f>
        <v>2.782</v>
      </c>
      <c r="K34" s="61">
        <f t="shared" si="3"/>
        <v>19</v>
      </c>
      <c r="L34" s="60">
        <f>VLOOKUP($A34,'Return Data'!$B$7:$R$2292,17,0)</f>
        <v>13.397600000000001</v>
      </c>
      <c r="M34" s="61">
        <f t="shared" si="4"/>
        <v>18</v>
      </c>
      <c r="N34" s="60">
        <f>VLOOKUP($A34,'Return Data'!$B$7:$R$2292,14,0)</f>
        <v>12.764200000000001</v>
      </c>
      <c r="O34" s="61">
        <f t="shared" si="5"/>
        <v>17</v>
      </c>
      <c r="P34" s="60">
        <f>VLOOKUP($A34,'Return Data'!$B$7:$R$2292,15,0)</f>
        <v>10.647</v>
      </c>
      <c r="Q34" s="61">
        <f t="shared" si="8"/>
        <v>8</v>
      </c>
      <c r="R34" s="60">
        <f>VLOOKUP($A34,'Return Data'!$B$7:$R$2292,16,0)</f>
        <v>14.656000000000001</v>
      </c>
      <c r="S34" s="62">
        <f t="shared" si="6"/>
        <v>5</v>
      </c>
    </row>
    <row r="35" spans="1:19" x14ac:dyDescent="0.3">
      <c r="A35" s="58" t="s">
        <v>523</v>
      </c>
      <c r="B35" s="59">
        <f>VLOOKUP($A35,'Return Data'!$B$7:$R$2292,3,0)</f>
        <v>44918</v>
      </c>
      <c r="C35" s="60">
        <f>VLOOKUP($A35,'Return Data'!$B$7:$R$2292,4,0)</f>
        <v>24.997699999999998</v>
      </c>
      <c r="D35" s="60">
        <f>VLOOKUP($A35,'Return Data'!$B$7:$R$2292,10,0)</f>
        <v>-0.45829999999999999</v>
      </c>
      <c r="E35" s="61">
        <f t="shared" si="0"/>
        <v>25</v>
      </c>
      <c r="F35" s="60">
        <f>VLOOKUP($A35,'Return Data'!$B$7:$R$2292,11,0)</f>
        <v>9.2337000000000007</v>
      </c>
      <c r="G35" s="61">
        <f t="shared" si="1"/>
        <v>28</v>
      </c>
      <c r="H35" s="60">
        <f>VLOOKUP($A35,'Return Data'!$B$7:$R$2292,12,0)</f>
        <v>2.5920999999999998</v>
      </c>
      <c r="I35" s="61">
        <f t="shared" si="2"/>
        <v>22</v>
      </c>
      <c r="J35" s="60">
        <f>VLOOKUP($A35,'Return Data'!$B$7:$R$2292,13,0)</f>
        <v>3.0110999999999999</v>
      </c>
      <c r="K35" s="61">
        <f t="shared" si="3"/>
        <v>17</v>
      </c>
      <c r="L35" s="60">
        <f>VLOOKUP($A35,'Return Data'!$B$7:$R$2292,17,0)</f>
        <v>9.8628</v>
      </c>
      <c r="M35" s="61">
        <f t="shared" si="4"/>
        <v>28</v>
      </c>
      <c r="N35" s="60">
        <f>VLOOKUP($A35,'Return Data'!$B$7:$R$2292,14,0)</f>
        <v>10.425000000000001</v>
      </c>
      <c r="O35" s="61">
        <f t="shared" si="5"/>
        <v>28</v>
      </c>
      <c r="P35" s="60">
        <f>VLOOKUP($A35,'Return Data'!$B$7:$R$2292,15,0)</f>
        <v>8.6715</v>
      </c>
      <c r="Q35" s="61">
        <f t="shared" si="8"/>
        <v>18</v>
      </c>
      <c r="R35" s="60">
        <f>VLOOKUP($A35,'Return Data'!$B$7:$R$2292,16,0)</f>
        <v>10.6584</v>
      </c>
      <c r="S35" s="62">
        <f t="shared" si="6"/>
        <v>26</v>
      </c>
    </row>
    <row r="36" spans="1:19" x14ac:dyDescent="0.3">
      <c r="A36" s="58" t="s">
        <v>1849</v>
      </c>
      <c r="B36" s="59">
        <f>VLOOKUP($A36,'Return Data'!$B$7:$R$2292,3,0)</f>
        <v>44918</v>
      </c>
      <c r="C36" s="60">
        <f>VLOOKUP($A36,'Return Data'!$B$7:$R$2292,4,0)</f>
        <v>126.8034</v>
      </c>
      <c r="D36" s="60">
        <f>VLOOKUP($A36,'Return Data'!$B$7:$R$2292,10,0)</f>
        <v>1.0622</v>
      </c>
      <c r="E36" s="61">
        <f t="shared" si="0"/>
        <v>16</v>
      </c>
      <c r="F36" s="60">
        <f>VLOOKUP($A36,'Return Data'!$B$7:$R$2292,11,0)</f>
        <v>12.7324</v>
      </c>
      <c r="G36" s="61">
        <f t="shared" si="1"/>
        <v>13</v>
      </c>
      <c r="H36" s="60">
        <f>VLOOKUP($A36,'Return Data'!$B$7:$R$2292,12,0)</f>
        <v>5.1109</v>
      </c>
      <c r="I36" s="61">
        <f t="shared" si="2"/>
        <v>13</v>
      </c>
      <c r="J36" s="60">
        <f>VLOOKUP($A36,'Return Data'!$B$7:$R$2292,13,0)</f>
        <v>4.1078999999999999</v>
      </c>
      <c r="K36" s="61">
        <f t="shared" si="3"/>
        <v>16</v>
      </c>
      <c r="L36" s="60">
        <f>VLOOKUP($A36,'Return Data'!$B$7:$R$2292,17,0)</f>
        <v>15.4473</v>
      </c>
      <c r="M36" s="61">
        <f t="shared" si="4"/>
        <v>12</v>
      </c>
      <c r="N36" s="60">
        <f>VLOOKUP($A36,'Return Data'!$B$7:$R$2292,14,0)</f>
        <v>15.2879</v>
      </c>
      <c r="O36" s="61">
        <f t="shared" si="5"/>
        <v>10</v>
      </c>
      <c r="P36" s="60">
        <f>VLOOKUP($A36,'Return Data'!$B$7:$R$2292,15,0)</f>
        <v>9.6853999999999996</v>
      </c>
      <c r="Q36" s="61">
        <f t="shared" si="8"/>
        <v>14</v>
      </c>
      <c r="R36" s="60">
        <f>VLOOKUP($A36,'Return Data'!$B$7:$R$2292,16,0)</f>
        <v>13.9536</v>
      </c>
      <c r="S36" s="62">
        <f t="shared" si="6"/>
        <v>8</v>
      </c>
    </row>
    <row r="37" spans="1:19" x14ac:dyDescent="0.3">
      <c r="A37" s="58" t="s">
        <v>527</v>
      </c>
      <c r="B37" s="59">
        <f>VLOOKUP($A37,'Return Data'!$B$7:$R$2292,3,0)</f>
        <v>44918</v>
      </c>
      <c r="C37" s="60">
        <f>VLOOKUP($A37,'Return Data'!$B$7:$R$2292,4,0)</f>
        <v>349.65429999999998</v>
      </c>
      <c r="D37" s="60">
        <f>VLOOKUP($A37,'Return Data'!$B$7:$R$2292,10,0)</f>
        <v>2.5787</v>
      </c>
      <c r="E37" s="61">
        <f t="shared" si="0"/>
        <v>7</v>
      </c>
      <c r="F37" s="60">
        <f>VLOOKUP($A37,'Return Data'!$B$7:$R$2292,11,0)</f>
        <v>14.6381</v>
      </c>
      <c r="G37" s="61">
        <f t="shared" si="1"/>
        <v>4</v>
      </c>
      <c r="H37" s="60">
        <f>VLOOKUP($A37,'Return Data'!$B$7:$R$2292,12,0)</f>
        <v>8.5439000000000007</v>
      </c>
      <c r="I37" s="61">
        <f t="shared" si="2"/>
        <v>3</v>
      </c>
      <c r="J37" s="60">
        <f>VLOOKUP($A37,'Return Data'!$B$7:$R$2292,13,0)</f>
        <v>8.6306999999999992</v>
      </c>
      <c r="K37" s="61">
        <f t="shared" si="3"/>
        <v>3</v>
      </c>
      <c r="L37" s="60">
        <f>VLOOKUP($A37,'Return Data'!$B$7:$R$2292,17,0)</f>
        <v>17.073699999999999</v>
      </c>
      <c r="M37" s="61">
        <f t="shared" si="4"/>
        <v>10</v>
      </c>
      <c r="N37" s="60">
        <f>VLOOKUP($A37,'Return Data'!$B$7:$R$2292,14,0)</f>
        <v>14.1463</v>
      </c>
      <c r="O37" s="61">
        <f t="shared" si="5"/>
        <v>15</v>
      </c>
      <c r="P37" s="60">
        <f>VLOOKUP($A37,'Return Data'!$B$7:$R$2292,15,0)</f>
        <v>10.011699999999999</v>
      </c>
      <c r="Q37" s="61">
        <f t="shared" si="8"/>
        <v>12</v>
      </c>
      <c r="R37" s="60">
        <f>VLOOKUP($A37,'Return Data'!$B$7:$R$2292,16,0)</f>
        <v>13.4529</v>
      </c>
      <c r="S37" s="62">
        <f t="shared" si="6"/>
        <v>10</v>
      </c>
    </row>
    <row r="38" spans="1:19" x14ac:dyDescent="0.3">
      <c r="A38" s="58" t="s">
        <v>529</v>
      </c>
      <c r="B38" s="59">
        <f>VLOOKUP($A38,'Return Data'!$B$7:$R$2292,3,0)</f>
        <v>44918</v>
      </c>
      <c r="C38" s="60">
        <f>VLOOKUP($A38,'Return Data'!$B$7:$R$2292,4,0)</f>
        <v>272.77210000000002</v>
      </c>
      <c r="D38" s="60">
        <f>VLOOKUP($A38,'Return Data'!$B$7:$R$2292,10,0)</f>
        <v>1.7262</v>
      </c>
      <c r="E38" s="61">
        <f t="shared" si="0"/>
        <v>13</v>
      </c>
      <c r="F38" s="60">
        <f>VLOOKUP($A38,'Return Data'!$B$7:$R$2292,11,0)</f>
        <v>12.032</v>
      </c>
      <c r="G38" s="61">
        <f t="shared" si="1"/>
        <v>16</v>
      </c>
      <c r="H38" s="60">
        <f>VLOOKUP($A38,'Return Data'!$B$7:$R$2292,12,0)</f>
        <v>5.7215999999999996</v>
      </c>
      <c r="I38" s="61">
        <f t="shared" si="2"/>
        <v>11</v>
      </c>
      <c r="J38" s="60">
        <f>VLOOKUP($A38,'Return Data'!$B$7:$R$2292,13,0)</f>
        <v>5.4435000000000002</v>
      </c>
      <c r="K38" s="61">
        <f t="shared" si="3"/>
        <v>10</v>
      </c>
      <c r="L38" s="60">
        <f>VLOOKUP($A38,'Return Data'!$B$7:$R$2292,17,0)</f>
        <v>18.222899999999999</v>
      </c>
      <c r="M38" s="61">
        <f t="shared" si="4"/>
        <v>5</v>
      </c>
      <c r="N38" s="60">
        <f>VLOOKUP($A38,'Return Data'!$B$7:$R$2292,14,0)</f>
        <v>16.272200000000002</v>
      </c>
      <c r="O38" s="61">
        <f t="shared" si="5"/>
        <v>7</v>
      </c>
      <c r="P38" s="60">
        <f>VLOOKUP($A38,'Return Data'!$B$7:$R$2292,15,0)</f>
        <v>9.0655000000000001</v>
      </c>
      <c r="Q38" s="61">
        <f t="shared" si="8"/>
        <v>17</v>
      </c>
      <c r="R38" s="60">
        <f>VLOOKUP($A38,'Return Data'!$B$7:$R$2292,16,0)</f>
        <v>11.9817</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0.97040645161290318</v>
      </c>
      <c r="E40" s="69"/>
      <c r="F40" s="70">
        <f>AVERAGE(F8:F38)</f>
        <v>11.864922580645164</v>
      </c>
      <c r="G40" s="69"/>
      <c r="H40" s="70">
        <f>AVERAGE(H8:H38)</f>
        <v>3.9243000000000001</v>
      </c>
      <c r="I40" s="69"/>
      <c r="J40" s="70">
        <f>AVERAGE(J8:J38)</f>
        <v>3.3426290322580643</v>
      </c>
      <c r="K40" s="69"/>
      <c r="L40" s="70">
        <f>AVERAGE(L8:L38)</f>
        <v>14.505464516129033</v>
      </c>
      <c r="M40" s="69"/>
      <c r="N40" s="70">
        <f>AVERAGE(N8:N38)</f>
        <v>14.031648387096775</v>
      </c>
      <c r="O40" s="69"/>
      <c r="P40" s="70">
        <f>AVERAGE(P8:P38)</f>
        <v>10.103975</v>
      </c>
      <c r="Q40" s="69"/>
      <c r="R40" s="70">
        <f>AVERAGE(R8:R38)</f>
        <v>12.488022580645161</v>
      </c>
      <c r="S40" s="71"/>
    </row>
    <row r="41" spans="1:19" x14ac:dyDescent="0.3">
      <c r="A41" s="68" t="s">
        <v>28</v>
      </c>
      <c r="B41" s="69"/>
      <c r="C41" s="69"/>
      <c r="D41" s="70">
        <f>MIN(D8:D38)</f>
        <v>-2.1669999999999998</v>
      </c>
      <c r="E41" s="69"/>
      <c r="F41" s="70">
        <f>MIN(F8:F38)</f>
        <v>0</v>
      </c>
      <c r="G41" s="69"/>
      <c r="H41" s="70">
        <f>MIN(H8:H38)</f>
        <v>-4.1768999999999998</v>
      </c>
      <c r="I41" s="69"/>
      <c r="J41" s="70">
        <f>MIN(J8:J38)</f>
        <v>-4.4976000000000003</v>
      </c>
      <c r="K41" s="69"/>
      <c r="L41" s="70">
        <f>MIN(L8:L38)</f>
        <v>0</v>
      </c>
      <c r="M41" s="69"/>
      <c r="N41" s="70">
        <f>MIN(N8:N38)</f>
        <v>0</v>
      </c>
      <c r="O41" s="69"/>
      <c r="P41" s="70">
        <f>MIN(P8:P38)</f>
        <v>5.4440999999999997</v>
      </c>
      <c r="Q41" s="69"/>
      <c r="R41" s="70">
        <f>MIN(R8:R38)</f>
        <v>0</v>
      </c>
      <c r="S41" s="71"/>
    </row>
    <row r="42" spans="1:19" ht="15" thickBot="1" x14ac:dyDescent="0.35">
      <c r="A42" s="72" t="s">
        <v>29</v>
      </c>
      <c r="B42" s="73"/>
      <c r="C42" s="73"/>
      <c r="D42" s="74">
        <f>MAX(D8:D38)</f>
        <v>3.9056000000000002</v>
      </c>
      <c r="E42" s="73"/>
      <c r="F42" s="74">
        <f>MAX(F8:F38)</f>
        <v>16.851400000000002</v>
      </c>
      <c r="G42" s="73"/>
      <c r="H42" s="74">
        <f>MAX(H8:H38)</f>
        <v>11.7278</v>
      </c>
      <c r="I42" s="73"/>
      <c r="J42" s="74">
        <f>MAX(J8:J38)</f>
        <v>11.633699999999999</v>
      </c>
      <c r="K42" s="73"/>
      <c r="L42" s="74">
        <f>MAX(L8:L38)</f>
        <v>28.316400000000002</v>
      </c>
      <c r="M42" s="73"/>
      <c r="N42" s="74">
        <f>MAX(N8:N38)</f>
        <v>30.270800000000001</v>
      </c>
      <c r="O42" s="73"/>
      <c r="P42" s="74">
        <f>MAX(P8:P38)</f>
        <v>18.745999999999999</v>
      </c>
      <c r="Q42" s="73"/>
      <c r="R42" s="74">
        <f>MAX(R8:R38)</f>
        <v>19.432700000000001</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44918</v>
      </c>
      <c r="C8" s="60">
        <f>VLOOKUP($A8,'Return Data'!$B$7:$R$2292,4,0)</f>
        <v>1030.2</v>
      </c>
      <c r="D8" s="60">
        <f>VLOOKUP($A8,'Return Data'!$B$7:$R$2292,10,0)</f>
        <v>-1.5894999999999999</v>
      </c>
      <c r="E8" s="61">
        <f t="shared" ref="E8:E38" si="0">RANK(D8,D$8:D$38,0)</f>
        <v>28</v>
      </c>
      <c r="F8" s="60">
        <f>VLOOKUP($A8,'Return Data'!$B$7:$R$2292,11,0)</f>
        <v>6.8815999999999997</v>
      </c>
      <c r="G8" s="61">
        <f t="shared" ref="G8:G38" si="1">RANK(F8,F$8:F$38,0)</f>
        <v>30</v>
      </c>
      <c r="H8" s="60">
        <f>VLOOKUP($A8,'Return Data'!$B$7:$R$2292,12,0)</f>
        <v>-4.7371999999999996</v>
      </c>
      <c r="I8" s="61">
        <f t="shared" ref="I8:I38" si="2">RANK(H8,H$8:H$38,0)</f>
        <v>31</v>
      </c>
      <c r="J8" s="60">
        <f>VLOOKUP($A8,'Return Data'!$B$7:$R$2292,13,0)</f>
        <v>-1.8594999999999999</v>
      </c>
      <c r="K8" s="61">
        <f t="shared" ref="K8:K38" si="3">RANK(J8,J$8:J$38,0)</f>
        <v>25</v>
      </c>
      <c r="L8" s="60">
        <f>VLOOKUP($A8,'Return Data'!$B$7:$R$2292,17,0)</f>
        <v>10.6843</v>
      </c>
      <c r="M8" s="61">
        <f t="shared" ref="M8:M38" si="4">RANK(L8,L$8:L$38,0)</f>
        <v>21</v>
      </c>
      <c r="N8" s="60">
        <f>VLOOKUP($A8,'Return Data'!$B$7:$R$2292,14,0)</f>
        <v>10.346500000000001</v>
      </c>
      <c r="O8" s="61">
        <f t="shared" ref="O8:O38" si="5">RANK(N8,N$8:N$38,0)</f>
        <v>21</v>
      </c>
      <c r="P8" s="60">
        <f>VLOOKUP($A8,'Return Data'!$B$7:$R$2292,15,0)</f>
        <v>5.9352</v>
      </c>
      <c r="Q8" s="61">
        <f>RANK(P8,P$8:P$38,0)</f>
        <v>21</v>
      </c>
      <c r="R8" s="60">
        <f>VLOOKUP($A8,'Return Data'!$B$7:$R$2292,16,0)</f>
        <v>18.082799999999999</v>
      </c>
      <c r="S8" s="62">
        <f t="shared" ref="S8:S38" si="6">RANK(R8,R$8:R$38,0)</f>
        <v>1</v>
      </c>
    </row>
    <row r="9" spans="1:20" x14ac:dyDescent="0.3">
      <c r="A9" s="58" t="s">
        <v>477</v>
      </c>
      <c r="B9" s="59">
        <f>VLOOKUP($A9,'Return Data'!$B$7:$R$2292,3,0)</f>
        <v>44918</v>
      </c>
      <c r="C9" s="60">
        <f>VLOOKUP($A9,'Return Data'!$B$7:$R$2292,4,0)</f>
        <v>14.91</v>
      </c>
      <c r="D9" s="60">
        <f>VLOOKUP($A9,'Return Data'!$B$7:$R$2292,10,0)</f>
        <v>-1.1273</v>
      </c>
      <c r="E9" s="61">
        <f t="shared" si="0"/>
        <v>27</v>
      </c>
      <c r="F9" s="60">
        <f>VLOOKUP($A9,'Return Data'!$B$7:$R$2292,11,0)</f>
        <v>8.9116</v>
      </c>
      <c r="G9" s="61">
        <f t="shared" si="1"/>
        <v>27</v>
      </c>
      <c r="H9" s="60">
        <f>VLOOKUP($A9,'Return Data'!$B$7:$R$2292,12,0)</f>
        <v>-1.7139</v>
      </c>
      <c r="I9" s="61">
        <f t="shared" si="2"/>
        <v>29</v>
      </c>
      <c r="J9" s="60">
        <f>VLOOKUP($A9,'Return Data'!$B$7:$R$2292,13,0)</f>
        <v>-5.0317999999999996</v>
      </c>
      <c r="K9" s="61">
        <f t="shared" si="3"/>
        <v>30</v>
      </c>
      <c r="L9" s="60">
        <f>VLOOKUP($A9,'Return Data'!$B$7:$R$2292,17,0)</f>
        <v>8.5229999999999997</v>
      </c>
      <c r="M9" s="61">
        <f t="shared" si="4"/>
        <v>27</v>
      </c>
      <c r="N9" s="60">
        <f>VLOOKUP($A9,'Return Data'!$B$7:$R$2292,14,0)</f>
        <v>9.7369000000000003</v>
      </c>
      <c r="O9" s="61">
        <f t="shared" si="5"/>
        <v>22</v>
      </c>
      <c r="P9" s="60"/>
      <c r="Q9" s="61"/>
      <c r="R9" s="60">
        <f>VLOOKUP($A9,'Return Data'!$B$7:$R$2292,16,0)</f>
        <v>9.5592000000000006</v>
      </c>
      <c r="S9" s="62">
        <f t="shared" si="6"/>
        <v>24</v>
      </c>
    </row>
    <row r="10" spans="1:20" x14ac:dyDescent="0.3">
      <c r="A10" s="58" t="s">
        <v>1962</v>
      </c>
      <c r="B10" s="59">
        <f>VLOOKUP($A10,'Return Data'!$B$7:$R$2292,3,0)</f>
        <v>44918</v>
      </c>
      <c r="C10" s="60">
        <f>VLOOKUP($A10,'Return Data'!$B$7:$R$2292,4,0)</f>
        <v>22.27</v>
      </c>
      <c r="D10" s="60">
        <f>VLOOKUP($A10,'Return Data'!$B$7:$R$2292,10,0)</f>
        <v>-2.3246000000000002</v>
      </c>
      <c r="E10" s="61">
        <f t="shared" si="0"/>
        <v>30</v>
      </c>
      <c r="F10" s="60">
        <f>VLOOKUP($A10,'Return Data'!$B$7:$R$2292,11,0)</f>
        <v>12.247999999999999</v>
      </c>
      <c r="G10" s="61">
        <f t="shared" si="1"/>
        <v>12</v>
      </c>
      <c r="H10" s="60">
        <f>VLOOKUP($A10,'Return Data'!$B$7:$R$2292,12,0)</f>
        <v>-0.44700000000000001</v>
      </c>
      <c r="I10" s="61">
        <f t="shared" si="2"/>
        <v>28</v>
      </c>
      <c r="J10" s="60">
        <f>VLOOKUP($A10,'Return Data'!$B$7:$R$2292,13,0)</f>
        <v>-5.4352</v>
      </c>
      <c r="K10" s="61">
        <f t="shared" si="3"/>
        <v>31</v>
      </c>
      <c r="L10" s="60">
        <f>VLOOKUP($A10,'Return Data'!$B$7:$R$2292,17,0)</f>
        <v>20.175999999999998</v>
      </c>
      <c r="M10" s="61">
        <f t="shared" si="4"/>
        <v>3</v>
      </c>
      <c r="N10" s="60">
        <f>VLOOKUP($A10,'Return Data'!$B$7:$R$2292,14,0)</f>
        <v>23.347000000000001</v>
      </c>
      <c r="O10" s="61">
        <f t="shared" si="5"/>
        <v>2</v>
      </c>
      <c r="P10" s="60">
        <f>VLOOKUP($A10,'Return Data'!$B$7:$R$2292,15,0)</f>
        <v>8.9206000000000003</v>
      </c>
      <c r="Q10" s="61">
        <f t="shared" ref="Q10:Q17" si="7">RANK(P10,P$8:P$38,0)</f>
        <v>11</v>
      </c>
      <c r="R10" s="60">
        <f>VLOOKUP($A10,'Return Data'!$B$7:$R$2292,16,0)</f>
        <v>13.26</v>
      </c>
      <c r="S10" s="62">
        <f t="shared" si="6"/>
        <v>9</v>
      </c>
    </row>
    <row r="11" spans="1:20" x14ac:dyDescent="0.3">
      <c r="A11" s="58" t="s">
        <v>1906</v>
      </c>
      <c r="B11" s="59">
        <f>VLOOKUP($A11,'Return Data'!$B$7:$R$2292,3,0)</f>
        <v>44918</v>
      </c>
      <c r="C11" s="60">
        <f>VLOOKUP($A11,'Return Data'!$B$7:$R$2292,4,0)</f>
        <v>18.654699999999998</v>
      </c>
      <c r="D11" s="60">
        <f>VLOOKUP($A11,'Return Data'!$B$7:$R$2292,10,0)</f>
        <v>1.1402000000000001</v>
      </c>
      <c r="E11" s="61">
        <f t="shared" si="0"/>
        <v>14</v>
      </c>
      <c r="F11" s="60">
        <f>VLOOKUP($A11,'Return Data'!$B$7:$R$2292,11,0)</f>
        <v>11.055099999999999</v>
      </c>
      <c r="G11" s="61">
        <f t="shared" si="1"/>
        <v>18</v>
      </c>
      <c r="H11" s="60">
        <f>VLOOKUP($A11,'Return Data'!$B$7:$R$2292,12,0)</f>
        <v>2.7915000000000001</v>
      </c>
      <c r="I11" s="61">
        <f t="shared" si="2"/>
        <v>16</v>
      </c>
      <c r="J11" s="60">
        <f>VLOOKUP($A11,'Return Data'!$B$7:$R$2292,13,0)</f>
        <v>3.5872000000000002</v>
      </c>
      <c r="K11" s="61">
        <f t="shared" si="3"/>
        <v>12</v>
      </c>
      <c r="L11" s="60">
        <f>VLOOKUP($A11,'Return Data'!$B$7:$R$2292,17,0)</f>
        <v>13.039300000000001</v>
      </c>
      <c r="M11" s="61">
        <f t="shared" si="4"/>
        <v>15</v>
      </c>
      <c r="N11" s="60">
        <f>VLOOKUP($A11,'Return Data'!$B$7:$R$2292,14,0)</f>
        <v>12.788600000000001</v>
      </c>
      <c r="O11" s="61">
        <f t="shared" si="5"/>
        <v>15</v>
      </c>
      <c r="P11" s="60">
        <f>VLOOKUP($A11,'Return Data'!$B$7:$R$2292,15,0)</f>
        <v>10.9079</v>
      </c>
      <c r="Q11" s="61">
        <f t="shared" si="7"/>
        <v>3</v>
      </c>
      <c r="R11" s="60">
        <f>VLOOKUP($A11,'Return Data'!$B$7:$R$2292,16,0)</f>
        <v>11.5274</v>
      </c>
      <c r="S11" s="62">
        <f t="shared" si="6"/>
        <v>15</v>
      </c>
    </row>
    <row r="12" spans="1:20" x14ac:dyDescent="0.3">
      <c r="A12" s="58" t="s">
        <v>481</v>
      </c>
      <c r="B12" s="59">
        <f>VLOOKUP($A12,'Return Data'!$B$7:$R$2292,3,0)</f>
        <v>44918</v>
      </c>
      <c r="C12" s="60">
        <f>VLOOKUP($A12,'Return Data'!$B$7:$R$2292,4,0)</f>
        <v>246.12</v>
      </c>
      <c r="D12" s="60">
        <f>VLOOKUP($A12,'Return Data'!$B$7:$R$2292,10,0)</f>
        <v>0.44069999999999998</v>
      </c>
      <c r="E12" s="61">
        <f t="shared" si="0"/>
        <v>19</v>
      </c>
      <c r="F12" s="60">
        <f>VLOOKUP($A12,'Return Data'!$B$7:$R$2292,11,0)</f>
        <v>10.934799999999999</v>
      </c>
      <c r="G12" s="61">
        <f t="shared" si="1"/>
        <v>20</v>
      </c>
      <c r="H12" s="60">
        <f>VLOOKUP($A12,'Return Data'!$B$7:$R$2292,12,0)</f>
        <v>2.2603</v>
      </c>
      <c r="I12" s="61">
        <f t="shared" si="2"/>
        <v>18</v>
      </c>
      <c r="J12" s="60">
        <f>VLOOKUP($A12,'Return Data'!$B$7:$R$2292,13,0)</f>
        <v>1.0386</v>
      </c>
      <c r="K12" s="61">
        <f t="shared" si="3"/>
        <v>20</v>
      </c>
      <c r="L12" s="60">
        <f>VLOOKUP($A12,'Return Data'!$B$7:$R$2292,17,0)</f>
        <v>11.6747</v>
      </c>
      <c r="M12" s="61">
        <f t="shared" si="4"/>
        <v>18</v>
      </c>
      <c r="N12" s="60">
        <f>VLOOKUP($A12,'Return Data'!$B$7:$R$2292,14,0)</f>
        <v>13.5069</v>
      </c>
      <c r="O12" s="61">
        <f t="shared" si="5"/>
        <v>11</v>
      </c>
      <c r="P12" s="60">
        <f>VLOOKUP($A12,'Return Data'!$B$7:$R$2292,15,0)</f>
        <v>10.5924</v>
      </c>
      <c r="Q12" s="61">
        <f t="shared" si="7"/>
        <v>4</v>
      </c>
      <c r="R12" s="60">
        <f>VLOOKUP($A12,'Return Data'!$B$7:$R$2292,16,0)</f>
        <v>11.3042</v>
      </c>
      <c r="S12" s="62">
        <f t="shared" si="6"/>
        <v>18</v>
      </c>
    </row>
    <row r="13" spans="1:20" x14ac:dyDescent="0.3">
      <c r="A13" s="58" t="s">
        <v>483</v>
      </c>
      <c r="B13" s="59">
        <f>VLOOKUP($A13,'Return Data'!$B$7:$R$2292,3,0)</f>
        <v>44918</v>
      </c>
      <c r="C13" s="60">
        <f>VLOOKUP($A13,'Return Data'!$B$7:$R$2292,4,0)</f>
        <v>227.14599999999999</v>
      </c>
      <c r="D13" s="60">
        <f>VLOOKUP($A13,'Return Data'!$B$7:$R$2292,10,0)</f>
        <v>-1.0761000000000001</v>
      </c>
      <c r="E13" s="61">
        <f t="shared" si="0"/>
        <v>26</v>
      </c>
      <c r="F13" s="60">
        <f>VLOOKUP($A13,'Return Data'!$B$7:$R$2292,11,0)</f>
        <v>10.651300000000001</v>
      </c>
      <c r="G13" s="61">
        <f t="shared" si="1"/>
        <v>24</v>
      </c>
      <c r="H13" s="60">
        <f>VLOOKUP($A13,'Return Data'!$B$7:$R$2292,12,0)</f>
        <v>0.75409999999999999</v>
      </c>
      <c r="I13" s="61">
        <f t="shared" si="2"/>
        <v>24</v>
      </c>
      <c r="J13" s="60">
        <f>VLOOKUP($A13,'Return Data'!$B$7:$R$2292,13,0)</f>
        <v>-3.2675999999999998</v>
      </c>
      <c r="K13" s="61">
        <f t="shared" si="3"/>
        <v>27</v>
      </c>
      <c r="L13" s="60">
        <f>VLOOKUP($A13,'Return Data'!$B$7:$R$2292,17,0)</f>
        <v>9.8894000000000002</v>
      </c>
      <c r="M13" s="61">
        <f t="shared" si="4"/>
        <v>22</v>
      </c>
      <c r="N13" s="60">
        <f>VLOOKUP($A13,'Return Data'!$B$7:$R$2292,14,0)</f>
        <v>11.498200000000001</v>
      </c>
      <c r="O13" s="61">
        <f t="shared" si="5"/>
        <v>18</v>
      </c>
      <c r="P13" s="60">
        <f>VLOOKUP($A13,'Return Data'!$B$7:$R$2292,15,0)</f>
        <v>8.5085999999999995</v>
      </c>
      <c r="Q13" s="61">
        <f t="shared" si="7"/>
        <v>13</v>
      </c>
      <c r="R13" s="60">
        <f>VLOOKUP($A13,'Return Data'!$B$7:$R$2292,16,0)</f>
        <v>14.1539</v>
      </c>
      <c r="S13" s="62">
        <f t="shared" si="6"/>
        <v>7</v>
      </c>
    </row>
    <row r="14" spans="1:20" x14ac:dyDescent="0.3">
      <c r="A14" s="58" t="s">
        <v>485</v>
      </c>
      <c r="B14" s="59">
        <f>VLOOKUP($A14,'Return Data'!$B$7:$R$2292,3,0)</f>
        <v>44918</v>
      </c>
      <c r="C14" s="60">
        <f>VLOOKUP($A14,'Return Data'!$B$7:$R$2292,4,0)</f>
        <v>39.979999999999997</v>
      </c>
      <c r="D14" s="60">
        <f>VLOOKUP($A14,'Return Data'!$B$7:$R$2292,10,0)</f>
        <v>1.7562</v>
      </c>
      <c r="E14" s="61">
        <f t="shared" si="0"/>
        <v>9</v>
      </c>
      <c r="F14" s="60">
        <f>VLOOKUP($A14,'Return Data'!$B$7:$R$2292,11,0)</f>
        <v>12.715</v>
      </c>
      <c r="G14" s="61">
        <f t="shared" si="1"/>
        <v>8</v>
      </c>
      <c r="H14" s="60">
        <f>VLOOKUP($A14,'Return Data'!$B$7:$R$2292,12,0)</f>
        <v>4.4683000000000002</v>
      </c>
      <c r="I14" s="61">
        <f t="shared" si="2"/>
        <v>11</v>
      </c>
      <c r="J14" s="60">
        <f>VLOOKUP($A14,'Return Data'!$B$7:$R$2292,13,0)</f>
        <v>5.1551999999999998</v>
      </c>
      <c r="K14" s="61">
        <f t="shared" si="3"/>
        <v>7</v>
      </c>
      <c r="L14" s="60">
        <f>VLOOKUP($A14,'Return Data'!$B$7:$R$2292,17,0)</f>
        <v>15.8863</v>
      </c>
      <c r="M14" s="61">
        <f t="shared" si="4"/>
        <v>10</v>
      </c>
      <c r="N14" s="60">
        <f>VLOOKUP($A14,'Return Data'!$B$7:$R$2292,14,0)</f>
        <v>14.0221</v>
      </c>
      <c r="O14" s="61">
        <f t="shared" si="5"/>
        <v>9</v>
      </c>
      <c r="P14" s="60">
        <f>VLOOKUP($A14,'Return Data'!$B$7:$R$2292,15,0)</f>
        <v>10.340999999999999</v>
      </c>
      <c r="Q14" s="61">
        <f t="shared" si="7"/>
        <v>6</v>
      </c>
      <c r="R14" s="60">
        <f>VLOOKUP($A14,'Return Data'!$B$7:$R$2292,16,0)</f>
        <v>10.916600000000001</v>
      </c>
      <c r="S14" s="62">
        <f t="shared" si="6"/>
        <v>20</v>
      </c>
    </row>
    <row r="15" spans="1:20" x14ac:dyDescent="0.3">
      <c r="A15" s="58" t="s">
        <v>486</v>
      </c>
      <c r="B15" s="59">
        <f>VLOOKUP($A15,'Return Data'!$B$7:$R$2292,3,0)</f>
        <v>44918</v>
      </c>
      <c r="C15" s="60">
        <f>VLOOKUP($A15,'Return Data'!$B$7:$R$2292,4,0)</f>
        <v>180.85079999999999</v>
      </c>
      <c r="D15" s="60">
        <f>VLOOKUP($A15,'Return Data'!$B$7:$R$2292,10,0)</f>
        <v>2.0817000000000001</v>
      </c>
      <c r="E15" s="61">
        <f t="shared" si="0"/>
        <v>8</v>
      </c>
      <c r="F15" s="60">
        <f>VLOOKUP($A15,'Return Data'!$B$7:$R$2292,11,0)</f>
        <v>12.9375</v>
      </c>
      <c r="G15" s="61">
        <f t="shared" si="1"/>
        <v>6</v>
      </c>
      <c r="H15" s="60">
        <f>VLOOKUP($A15,'Return Data'!$B$7:$R$2292,12,0)</f>
        <v>6.0612000000000004</v>
      </c>
      <c r="I15" s="61">
        <f t="shared" si="2"/>
        <v>6</v>
      </c>
      <c r="J15" s="60">
        <f>VLOOKUP($A15,'Return Data'!$B$7:$R$2292,13,0)</f>
        <v>4.1044999999999998</v>
      </c>
      <c r="K15" s="61">
        <f t="shared" si="3"/>
        <v>10</v>
      </c>
      <c r="L15" s="60">
        <f>VLOOKUP($A15,'Return Data'!$B$7:$R$2292,17,0)</f>
        <v>13.9756</v>
      </c>
      <c r="M15" s="61">
        <f t="shared" si="4"/>
        <v>13</v>
      </c>
      <c r="N15" s="60">
        <f>VLOOKUP($A15,'Return Data'!$B$7:$R$2292,14,0)</f>
        <v>13.2705</v>
      </c>
      <c r="O15" s="61">
        <f t="shared" si="5"/>
        <v>13</v>
      </c>
      <c r="P15" s="60">
        <f>VLOOKUP($A15,'Return Data'!$B$7:$R$2292,15,0)</f>
        <v>9.0670000000000002</v>
      </c>
      <c r="Q15" s="61">
        <f t="shared" si="7"/>
        <v>10</v>
      </c>
      <c r="R15" s="60">
        <f>VLOOKUP($A15,'Return Data'!$B$7:$R$2292,16,0)</f>
        <v>13.381600000000001</v>
      </c>
      <c r="S15" s="62">
        <f t="shared" si="6"/>
        <v>8</v>
      </c>
    </row>
    <row r="16" spans="1:20" x14ac:dyDescent="0.3">
      <c r="A16" s="58" t="s">
        <v>488</v>
      </c>
      <c r="B16" s="59">
        <f>VLOOKUP($A16,'Return Data'!$B$7:$R$2292,3,0)</f>
        <v>44918</v>
      </c>
      <c r="C16" s="60">
        <f>VLOOKUP($A16,'Return Data'!$B$7:$R$2292,4,0)</f>
        <v>84.004999999999995</v>
      </c>
      <c r="D16" s="60">
        <f>VLOOKUP($A16,'Return Data'!$B$7:$R$2292,10,0)</f>
        <v>2.7509000000000001</v>
      </c>
      <c r="E16" s="61">
        <f t="shared" si="0"/>
        <v>2</v>
      </c>
      <c r="F16" s="60">
        <f>VLOOKUP($A16,'Return Data'!$B$7:$R$2292,11,0)</f>
        <v>14.315799999999999</v>
      </c>
      <c r="G16" s="61">
        <f t="shared" si="1"/>
        <v>3</v>
      </c>
      <c r="H16" s="60">
        <f>VLOOKUP($A16,'Return Data'!$B$7:$R$2292,12,0)</f>
        <v>6.7054999999999998</v>
      </c>
      <c r="I16" s="61">
        <f t="shared" si="2"/>
        <v>4</v>
      </c>
      <c r="J16" s="60">
        <f>VLOOKUP($A16,'Return Data'!$B$7:$R$2292,13,0)</f>
        <v>7.6325000000000003</v>
      </c>
      <c r="K16" s="61">
        <f t="shared" si="3"/>
        <v>3</v>
      </c>
      <c r="L16" s="60">
        <f>VLOOKUP($A16,'Return Data'!$B$7:$R$2292,17,0)</f>
        <v>17.210999999999999</v>
      </c>
      <c r="M16" s="61">
        <f t="shared" si="4"/>
        <v>5</v>
      </c>
      <c r="N16" s="60">
        <f>VLOOKUP($A16,'Return Data'!$B$7:$R$2292,14,0)</f>
        <v>14.9338</v>
      </c>
      <c r="O16" s="61">
        <f t="shared" si="5"/>
        <v>8</v>
      </c>
      <c r="P16" s="60">
        <f>VLOOKUP($A16,'Return Data'!$B$7:$R$2292,15,0)</f>
        <v>7.4964000000000004</v>
      </c>
      <c r="Q16" s="61">
        <f t="shared" si="7"/>
        <v>17</v>
      </c>
      <c r="R16" s="60">
        <f>VLOOKUP($A16,'Return Data'!$B$7:$R$2292,16,0)</f>
        <v>12.757099999999999</v>
      </c>
      <c r="S16" s="62">
        <f t="shared" si="6"/>
        <v>10</v>
      </c>
    </row>
    <row r="17" spans="1:19" x14ac:dyDescent="0.3">
      <c r="A17" s="102" t="s">
        <v>2017</v>
      </c>
      <c r="B17" s="59">
        <f>VLOOKUP($A17,'Return Data'!$B$7:$R$2292,3,0)</f>
        <v>44918</v>
      </c>
      <c r="C17" s="60">
        <f>VLOOKUP($A17,'Return Data'!$B$7:$R$2292,4,0)</f>
        <v>35.762799999999999</v>
      </c>
      <c r="D17" s="60">
        <f>VLOOKUP($A17,'Return Data'!$B$7:$R$2292,10,0)</f>
        <v>-1.7856000000000001</v>
      </c>
      <c r="E17" s="61">
        <f t="shared" si="0"/>
        <v>29</v>
      </c>
      <c r="F17" s="60">
        <f>VLOOKUP($A17,'Return Data'!$B$7:$R$2292,11,0)</f>
        <v>9.5943000000000005</v>
      </c>
      <c r="G17" s="61">
        <f t="shared" si="1"/>
        <v>26</v>
      </c>
      <c r="H17" s="60">
        <f>VLOOKUP($A17,'Return Data'!$B$7:$R$2292,12,0)</f>
        <v>-2.1698</v>
      </c>
      <c r="I17" s="61">
        <f t="shared" si="2"/>
        <v>30</v>
      </c>
      <c r="J17" s="60">
        <f>VLOOKUP($A17,'Return Data'!$B$7:$R$2292,13,0)</f>
        <v>-3.9306000000000001</v>
      </c>
      <c r="K17" s="61">
        <f t="shared" si="3"/>
        <v>29</v>
      </c>
      <c r="L17" s="60">
        <f>VLOOKUP($A17,'Return Data'!$B$7:$R$2292,17,0)</f>
        <v>8.6913999999999998</v>
      </c>
      <c r="M17" s="61">
        <f t="shared" si="4"/>
        <v>26</v>
      </c>
      <c r="N17" s="60">
        <f>VLOOKUP($A17,'Return Data'!$B$7:$R$2292,14,0)</f>
        <v>9.5068000000000001</v>
      </c>
      <c r="O17" s="61">
        <f t="shared" si="5"/>
        <v>24</v>
      </c>
      <c r="P17" s="60">
        <f>VLOOKUP($A17,'Return Data'!$B$7:$R$2292,15,0)</f>
        <v>6.2237999999999998</v>
      </c>
      <c r="Q17" s="61">
        <f t="shared" si="7"/>
        <v>20</v>
      </c>
      <c r="R17" s="60">
        <f>VLOOKUP($A17,'Return Data'!$B$7:$R$2292,16,0)</f>
        <v>11.3209</v>
      </c>
      <c r="S17" s="62">
        <f t="shared" si="6"/>
        <v>16</v>
      </c>
    </row>
    <row r="18" spans="1:19" x14ac:dyDescent="0.3">
      <c r="A18" s="58" t="s">
        <v>491</v>
      </c>
      <c r="B18" s="59">
        <f>VLOOKUP($A18,'Return Data'!$B$7:$R$2292,3,0)</f>
        <v>0</v>
      </c>
      <c r="C18" s="60">
        <f>VLOOKUP($A18,'Return Data'!$B$7:$R$2292,4,0)</f>
        <v>0</v>
      </c>
      <c r="D18" s="60">
        <f>VLOOKUP($A18,'Return Data'!$B$7:$R$2292,10,0)</f>
        <v>0</v>
      </c>
      <c r="E18" s="61">
        <f t="shared" si="0"/>
        <v>21</v>
      </c>
      <c r="F18" s="60">
        <f>VLOOKUP($A18,'Return Data'!$B$7:$R$2292,11,0)</f>
        <v>0</v>
      </c>
      <c r="G18" s="61">
        <f t="shared" si="1"/>
        <v>31</v>
      </c>
      <c r="H18" s="60">
        <f>VLOOKUP($A18,'Return Data'!$B$7:$R$2292,12,0)</f>
        <v>0</v>
      </c>
      <c r="I18" s="61">
        <f t="shared" si="2"/>
        <v>26</v>
      </c>
      <c r="J18" s="60">
        <f>VLOOKUP($A18,'Return Data'!$B$7:$R$2292,13,0)</f>
        <v>0</v>
      </c>
      <c r="K18" s="61">
        <f t="shared" si="3"/>
        <v>21</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44918</v>
      </c>
      <c r="C19" s="60">
        <f>VLOOKUP($A19,'Return Data'!$B$7:$R$2292,4,0)</f>
        <v>236.62</v>
      </c>
      <c r="D19" s="60">
        <f>VLOOKUP($A19,'Return Data'!$B$7:$R$2292,10,0)</f>
        <v>2.6017000000000001</v>
      </c>
      <c r="E19" s="61">
        <f t="shared" si="0"/>
        <v>5</v>
      </c>
      <c r="F19" s="60">
        <f>VLOOKUP($A19,'Return Data'!$B$7:$R$2292,11,0)</f>
        <v>12.923500000000001</v>
      </c>
      <c r="G19" s="61">
        <f t="shared" si="1"/>
        <v>7</v>
      </c>
      <c r="H19" s="60">
        <f>VLOOKUP($A19,'Return Data'!$B$7:$R$2292,12,0)</f>
        <v>5.4221000000000004</v>
      </c>
      <c r="I19" s="61">
        <f t="shared" si="2"/>
        <v>8</v>
      </c>
      <c r="J19" s="60">
        <f>VLOOKUP($A19,'Return Data'!$B$7:$R$2292,13,0)</f>
        <v>10.9434</v>
      </c>
      <c r="K19" s="61">
        <f t="shared" si="3"/>
        <v>1</v>
      </c>
      <c r="L19" s="60">
        <f>VLOOKUP($A19,'Return Data'!$B$7:$R$2292,17,0)</f>
        <v>25.790299999999998</v>
      </c>
      <c r="M19" s="61">
        <f t="shared" si="4"/>
        <v>2</v>
      </c>
      <c r="N19" s="60">
        <f>VLOOKUP($A19,'Return Data'!$B$7:$R$2292,14,0)</f>
        <v>19.448699999999999</v>
      </c>
      <c r="O19" s="61">
        <f t="shared" si="5"/>
        <v>3</v>
      </c>
      <c r="P19" s="60">
        <f>VLOOKUP($A19,'Return Data'!$B$7:$R$2292,15,0)</f>
        <v>12.6052</v>
      </c>
      <c r="Q19" s="61">
        <f>RANK(P19,P$8:P$38,0)</f>
        <v>2</v>
      </c>
      <c r="R19" s="60">
        <f>VLOOKUP($A19,'Return Data'!$B$7:$R$2292,16,0)</f>
        <v>14.6425</v>
      </c>
      <c r="S19" s="62">
        <f t="shared" si="6"/>
        <v>6</v>
      </c>
    </row>
    <row r="20" spans="1:19" x14ac:dyDescent="0.3">
      <c r="A20" s="58" t="s">
        <v>494</v>
      </c>
      <c r="B20" s="59">
        <f>VLOOKUP($A20,'Return Data'!$B$7:$R$2292,3,0)</f>
        <v>44918</v>
      </c>
      <c r="C20" s="60">
        <f>VLOOKUP($A20,'Return Data'!$B$7:$R$2292,4,0)</f>
        <v>15.7866</v>
      </c>
      <c r="D20" s="60">
        <f>VLOOKUP($A20,'Return Data'!$B$7:$R$2292,10,0)</f>
        <v>1.6752</v>
      </c>
      <c r="E20" s="61">
        <f t="shared" si="0"/>
        <v>10</v>
      </c>
      <c r="F20" s="60">
        <f>VLOOKUP($A20,'Return Data'!$B$7:$R$2292,11,0)</f>
        <v>10.9537</v>
      </c>
      <c r="G20" s="61">
        <f t="shared" si="1"/>
        <v>19</v>
      </c>
      <c r="H20" s="60">
        <f>VLOOKUP($A20,'Return Data'!$B$7:$R$2292,12,0)</f>
        <v>-0.05</v>
      </c>
      <c r="I20" s="61">
        <f t="shared" si="2"/>
        <v>27</v>
      </c>
      <c r="J20" s="60">
        <f>VLOOKUP($A20,'Return Data'!$B$7:$R$2292,13,0)</f>
        <v>-1.2251000000000001</v>
      </c>
      <c r="K20" s="61">
        <f t="shared" si="3"/>
        <v>24</v>
      </c>
      <c r="L20" s="60">
        <f>VLOOKUP($A20,'Return Data'!$B$7:$R$2292,17,0)</f>
        <v>9.8681999999999999</v>
      </c>
      <c r="M20" s="61">
        <f t="shared" si="4"/>
        <v>23</v>
      </c>
      <c r="N20" s="60">
        <f>VLOOKUP($A20,'Return Data'!$B$7:$R$2292,14,0)</f>
        <v>11.4809</v>
      </c>
      <c r="O20" s="61">
        <f t="shared" si="5"/>
        <v>19</v>
      </c>
      <c r="P20" s="60">
        <f>VLOOKUP($A20,'Return Data'!$B$7:$R$2292,15,0)</f>
        <v>5.3693</v>
      </c>
      <c r="Q20" s="61">
        <f>RANK(P20,P$8:P$38,0)</f>
        <v>23</v>
      </c>
      <c r="R20" s="60">
        <f>VLOOKUP($A20,'Return Data'!$B$7:$R$2292,16,0)</f>
        <v>7.6843000000000004</v>
      </c>
      <c r="S20" s="62">
        <f t="shared" si="6"/>
        <v>30</v>
      </c>
    </row>
    <row r="21" spans="1:19" x14ac:dyDescent="0.3">
      <c r="A21" s="58" t="s">
        <v>497</v>
      </c>
      <c r="B21" s="59">
        <f>VLOOKUP($A21,'Return Data'!$B$7:$R$2292,3,0)</f>
        <v>44918</v>
      </c>
      <c r="C21" s="60">
        <f>VLOOKUP($A21,'Return Data'!$B$7:$R$2292,4,0)</f>
        <v>16.986000000000001</v>
      </c>
      <c r="D21" s="60">
        <f>VLOOKUP($A21,'Return Data'!$B$7:$R$2292,10,0)</f>
        <v>1.18E-2</v>
      </c>
      <c r="E21" s="61">
        <f t="shared" si="0"/>
        <v>20</v>
      </c>
      <c r="F21" s="60">
        <f>VLOOKUP($A21,'Return Data'!$B$7:$R$2292,11,0)</f>
        <v>10.874700000000001</v>
      </c>
      <c r="G21" s="61">
        <f t="shared" si="1"/>
        <v>21</v>
      </c>
      <c r="H21" s="60">
        <f>VLOOKUP($A21,'Return Data'!$B$7:$R$2292,12,0)</f>
        <v>1.7125999999999999</v>
      </c>
      <c r="I21" s="61">
        <f t="shared" si="2"/>
        <v>20</v>
      </c>
      <c r="J21" s="60">
        <f>VLOOKUP($A21,'Return Data'!$B$7:$R$2292,13,0)</f>
        <v>-0.31690000000000002</v>
      </c>
      <c r="K21" s="61">
        <f t="shared" si="3"/>
        <v>22</v>
      </c>
      <c r="L21" s="60">
        <f>VLOOKUP($A21,'Return Data'!$B$7:$R$2292,17,0)</f>
        <v>13.870200000000001</v>
      </c>
      <c r="M21" s="61">
        <f t="shared" si="4"/>
        <v>14</v>
      </c>
      <c r="N21" s="60">
        <f>VLOOKUP($A21,'Return Data'!$B$7:$R$2292,14,0)</f>
        <v>13.2835</v>
      </c>
      <c r="O21" s="61">
        <f t="shared" si="5"/>
        <v>12</v>
      </c>
      <c r="P21" s="60">
        <f>VLOOKUP($A21,'Return Data'!$B$7:$R$2292,15,0)</f>
        <v>7.8468</v>
      </c>
      <c r="Q21" s="61">
        <f>RANK(P21,P$8:P$38,0)</f>
        <v>16</v>
      </c>
      <c r="R21" s="60">
        <f>VLOOKUP($A21,'Return Data'!$B$7:$R$2292,16,0)</f>
        <v>9.2582000000000004</v>
      </c>
      <c r="S21" s="62">
        <f t="shared" si="6"/>
        <v>26</v>
      </c>
    </row>
    <row r="22" spans="1:19" x14ac:dyDescent="0.3">
      <c r="A22" s="58" t="s">
        <v>499</v>
      </c>
      <c r="B22" s="59">
        <f>VLOOKUP($A22,'Return Data'!$B$7:$R$2292,3,0)</f>
        <v>44918</v>
      </c>
      <c r="C22" s="60">
        <f>VLOOKUP($A22,'Return Data'!$B$7:$R$2292,4,0)</f>
        <v>15.023</v>
      </c>
      <c r="D22" s="60">
        <f>VLOOKUP($A22,'Return Data'!$B$7:$R$2292,10,0)</f>
        <v>2.6301000000000001</v>
      </c>
      <c r="E22" s="61">
        <f t="shared" si="0"/>
        <v>4</v>
      </c>
      <c r="F22" s="60">
        <f>VLOOKUP($A22,'Return Data'!$B$7:$R$2292,11,0)</f>
        <v>12.3971</v>
      </c>
      <c r="G22" s="61">
        <f t="shared" si="1"/>
        <v>10</v>
      </c>
      <c r="H22" s="60">
        <f>VLOOKUP($A22,'Return Data'!$B$7:$R$2292,12,0)</f>
        <v>4.7497999999999996</v>
      </c>
      <c r="I22" s="61">
        <f t="shared" si="2"/>
        <v>10</v>
      </c>
      <c r="J22" s="60">
        <f>VLOOKUP($A22,'Return Data'!$B$7:$R$2292,13,0)</f>
        <v>3.5255000000000001</v>
      </c>
      <c r="K22" s="61">
        <f t="shared" si="3"/>
        <v>13</v>
      </c>
      <c r="L22" s="60">
        <f>VLOOKUP($A22,'Return Data'!$B$7:$R$2292,17,0)</f>
        <v>10.767200000000001</v>
      </c>
      <c r="M22" s="61">
        <f t="shared" si="4"/>
        <v>20</v>
      </c>
      <c r="N22" s="60">
        <f>VLOOKUP($A22,'Return Data'!$B$7:$R$2292,14,0)</f>
        <v>10.3932</v>
      </c>
      <c r="O22" s="61">
        <f t="shared" si="5"/>
        <v>20</v>
      </c>
      <c r="P22" s="60"/>
      <c r="Q22" s="61"/>
      <c r="R22" s="60">
        <f>VLOOKUP($A22,'Return Data'!$B$7:$R$2292,16,0)</f>
        <v>10.6264</v>
      </c>
      <c r="S22" s="62">
        <f t="shared" si="6"/>
        <v>22</v>
      </c>
    </row>
    <row r="23" spans="1:19" x14ac:dyDescent="0.3">
      <c r="A23" s="58" t="s">
        <v>501</v>
      </c>
      <c r="B23" s="59">
        <f>VLOOKUP($A23,'Return Data'!$B$7:$R$2292,3,0)</f>
        <v>44918</v>
      </c>
      <c r="C23" s="60">
        <f>VLOOKUP($A23,'Return Data'!$B$7:$R$2292,4,0)</f>
        <v>14.258100000000001</v>
      </c>
      <c r="D23" s="60">
        <f>VLOOKUP($A23,'Return Data'!$B$7:$R$2292,10,0)</f>
        <v>-0.51149999999999995</v>
      </c>
      <c r="E23" s="61">
        <f t="shared" si="0"/>
        <v>24</v>
      </c>
      <c r="F23" s="60">
        <f>VLOOKUP($A23,'Return Data'!$B$7:$R$2292,11,0)</f>
        <v>10.6686</v>
      </c>
      <c r="G23" s="61">
        <f t="shared" si="1"/>
        <v>23</v>
      </c>
      <c r="H23" s="60">
        <f>VLOOKUP($A23,'Return Data'!$B$7:$R$2292,12,0)</f>
        <v>1.7034</v>
      </c>
      <c r="I23" s="61">
        <f t="shared" si="2"/>
        <v>21</v>
      </c>
      <c r="J23" s="60">
        <f>VLOOKUP($A23,'Return Data'!$B$7:$R$2292,13,0)</f>
        <v>-1.0685</v>
      </c>
      <c r="K23" s="61">
        <f t="shared" si="3"/>
        <v>23</v>
      </c>
      <c r="L23" s="60">
        <f>VLOOKUP($A23,'Return Data'!$B$7:$R$2292,17,0)</f>
        <v>9.2308000000000003</v>
      </c>
      <c r="M23" s="61">
        <f t="shared" si="4"/>
        <v>24</v>
      </c>
      <c r="N23" s="60">
        <f>VLOOKUP($A23,'Return Data'!$B$7:$R$2292,14,0)</f>
        <v>8.7583000000000002</v>
      </c>
      <c r="O23" s="61">
        <f t="shared" si="5"/>
        <v>27</v>
      </c>
      <c r="P23" s="60"/>
      <c r="Q23" s="61"/>
      <c r="R23" s="60">
        <f>VLOOKUP($A23,'Return Data'!$B$7:$R$2292,16,0)</f>
        <v>8.2308000000000003</v>
      </c>
      <c r="S23" s="62">
        <f t="shared" si="6"/>
        <v>28</v>
      </c>
    </row>
    <row r="24" spans="1:19" x14ac:dyDescent="0.3">
      <c r="A24" s="58" t="s">
        <v>502</v>
      </c>
      <c r="B24" s="59">
        <f>VLOOKUP($A24,'Return Data'!$B$7:$R$2292,3,0)</f>
        <v>44918</v>
      </c>
      <c r="C24" s="60">
        <f>VLOOKUP($A24,'Return Data'!$B$7:$R$2292,4,0)</f>
        <v>212.43793046135201</v>
      </c>
      <c r="D24" s="60">
        <f>VLOOKUP($A24,'Return Data'!$B$7:$R$2292,10,0)</f>
        <v>3.5832000000000002</v>
      </c>
      <c r="E24" s="61">
        <f t="shared" si="0"/>
        <v>1</v>
      </c>
      <c r="F24" s="60">
        <f>VLOOKUP($A24,'Return Data'!$B$7:$R$2292,11,0)</f>
        <v>15.475899999999999</v>
      </c>
      <c r="G24" s="61">
        <f t="shared" si="1"/>
        <v>2</v>
      </c>
      <c r="H24" s="60">
        <f>VLOOKUP($A24,'Return Data'!$B$7:$R$2292,12,0)</f>
        <v>7.7187999999999999</v>
      </c>
      <c r="I24" s="61">
        <f t="shared" si="2"/>
        <v>3</v>
      </c>
      <c r="J24" s="60">
        <f>VLOOKUP($A24,'Return Data'!$B$7:$R$2292,13,0)</f>
        <v>7.0415999999999999</v>
      </c>
      <c r="K24" s="61">
        <f t="shared" si="3"/>
        <v>5</v>
      </c>
      <c r="L24" s="60">
        <f>VLOOKUP($A24,'Return Data'!$B$7:$R$2292,17,0)</f>
        <v>15.311299999999999</v>
      </c>
      <c r="M24" s="61">
        <f t="shared" si="4"/>
        <v>11</v>
      </c>
      <c r="N24" s="60">
        <f>VLOOKUP($A24,'Return Data'!$B$7:$R$2292,14,0)</f>
        <v>18.977</v>
      </c>
      <c r="O24" s="61">
        <f t="shared" si="5"/>
        <v>4</v>
      </c>
      <c r="P24" s="60">
        <f>VLOOKUP($A24,'Return Data'!$B$7:$R$2292,15,0)</f>
        <v>9.7018000000000004</v>
      </c>
      <c r="Q24" s="61">
        <f>RANK(P24,P$8:P$38,0)</f>
        <v>9</v>
      </c>
      <c r="R24" s="60">
        <f>VLOOKUP($A24,'Return Data'!$B$7:$R$2292,16,0)</f>
        <v>11.6431</v>
      </c>
      <c r="S24" s="62">
        <f t="shared" si="6"/>
        <v>14</v>
      </c>
    </row>
    <row r="25" spans="1:19" x14ac:dyDescent="0.3">
      <c r="A25" s="108" t="s">
        <v>1657</v>
      </c>
      <c r="B25" s="59">
        <f>VLOOKUP($A25,'Return Data'!$B$7:$R$2292,3,0)</f>
        <v>44918</v>
      </c>
      <c r="C25" s="60">
        <f>VLOOKUP($A25,'Return Data'!$B$7:$R$2292,4,0)</f>
        <v>41.046999999999997</v>
      </c>
      <c r="D25" s="60">
        <f>VLOOKUP($A25,'Return Data'!$B$7:$R$2292,10,0)</f>
        <v>0.55359999999999998</v>
      </c>
      <c r="E25" s="61">
        <f t="shared" si="0"/>
        <v>17</v>
      </c>
      <c r="F25" s="60">
        <f>VLOOKUP($A25,'Return Data'!$B$7:$R$2292,11,0)</f>
        <v>11.4499</v>
      </c>
      <c r="G25" s="61">
        <f t="shared" si="1"/>
        <v>15</v>
      </c>
      <c r="H25" s="60">
        <f>VLOOKUP($A25,'Return Data'!$B$7:$R$2292,12,0)</f>
        <v>4.1828000000000003</v>
      </c>
      <c r="I25" s="61">
        <f t="shared" si="2"/>
        <v>12</v>
      </c>
      <c r="J25" s="60">
        <f>VLOOKUP($A25,'Return Data'!$B$7:$R$2292,13,0)</f>
        <v>4.3761999999999999</v>
      </c>
      <c r="K25" s="61">
        <f t="shared" si="3"/>
        <v>9</v>
      </c>
      <c r="L25" s="60">
        <f>VLOOKUP($A25,'Return Data'!$B$7:$R$2292,17,0)</f>
        <v>16.4467</v>
      </c>
      <c r="M25" s="61">
        <f t="shared" si="4"/>
        <v>8</v>
      </c>
      <c r="N25" s="60">
        <f>VLOOKUP($A25,'Return Data'!$B$7:$R$2292,14,0)</f>
        <v>15.4186</v>
      </c>
      <c r="O25" s="61">
        <f t="shared" si="5"/>
        <v>7</v>
      </c>
      <c r="P25" s="60">
        <f>VLOOKUP($A25,'Return Data'!$B$7:$R$2292,15,0)</f>
        <v>10.519399999999999</v>
      </c>
      <c r="Q25" s="61">
        <f>RANK(P25,P$8:P$38,0)</f>
        <v>5</v>
      </c>
      <c r="R25" s="60">
        <f>VLOOKUP($A25,'Return Data'!$B$7:$R$2292,16,0)</f>
        <v>10.897500000000001</v>
      </c>
      <c r="S25" s="62">
        <f t="shared" si="6"/>
        <v>21</v>
      </c>
    </row>
    <row r="26" spans="1:19" x14ac:dyDescent="0.3">
      <c r="A26" s="58" t="s">
        <v>504</v>
      </c>
      <c r="B26" s="59">
        <f>VLOOKUP($A26,'Return Data'!$B$7:$R$2292,3,0)</f>
        <v>44918</v>
      </c>
      <c r="C26" s="60">
        <f>VLOOKUP($A26,'Return Data'!$B$7:$R$2292,4,0)</f>
        <v>134.53100000000001</v>
      </c>
      <c r="D26" s="60">
        <f>VLOOKUP($A26,'Return Data'!$B$7:$R$2292,10,0)</f>
        <v>-0.20380000000000001</v>
      </c>
      <c r="E26" s="61">
        <f t="shared" si="0"/>
        <v>23</v>
      </c>
      <c r="F26" s="60">
        <f>VLOOKUP($A26,'Return Data'!$B$7:$R$2292,11,0)</f>
        <v>8.2990999999999993</v>
      </c>
      <c r="G26" s="61">
        <f t="shared" si="1"/>
        <v>29</v>
      </c>
      <c r="H26" s="60">
        <f>VLOOKUP($A26,'Return Data'!$B$7:$R$2292,12,0)</f>
        <v>0.51359999999999995</v>
      </c>
      <c r="I26" s="61">
        <f t="shared" si="2"/>
        <v>25</v>
      </c>
      <c r="J26" s="60">
        <f>VLOOKUP($A26,'Return Data'!$B$7:$R$2292,13,0)</f>
        <v>-2.1036999999999999</v>
      </c>
      <c r="K26" s="61">
        <f t="shared" si="3"/>
        <v>26</v>
      </c>
      <c r="L26" s="60">
        <f>VLOOKUP($A26,'Return Data'!$B$7:$R$2292,17,0)</f>
        <v>6.5597000000000003</v>
      </c>
      <c r="M26" s="61">
        <f t="shared" si="4"/>
        <v>30</v>
      </c>
      <c r="N26" s="60">
        <f>VLOOKUP($A26,'Return Data'!$B$7:$R$2292,14,0)</f>
        <v>6.7770999999999999</v>
      </c>
      <c r="O26" s="61">
        <f t="shared" si="5"/>
        <v>30</v>
      </c>
      <c r="P26" s="60">
        <f>VLOOKUP($A26,'Return Data'!$B$7:$R$2292,15,0)</f>
        <v>5.9307999999999996</v>
      </c>
      <c r="Q26" s="61">
        <f>RANK(P26,P$8:P$38,0)</f>
        <v>22</v>
      </c>
      <c r="R26" s="60">
        <f>VLOOKUP($A26,'Return Data'!$B$7:$R$2292,16,0)</f>
        <v>8.4623000000000008</v>
      </c>
      <c r="S26" s="62">
        <f t="shared" si="6"/>
        <v>27</v>
      </c>
    </row>
    <row r="27" spans="1:19" x14ac:dyDescent="0.3">
      <c r="A27" s="58" t="s">
        <v>507</v>
      </c>
      <c r="B27" s="59">
        <f>VLOOKUP($A27,'Return Data'!$B$7:$R$2292,3,0)</f>
        <v>44918</v>
      </c>
      <c r="C27" s="60">
        <f>VLOOKUP($A27,'Return Data'!$B$7:$R$2292,4,0)</f>
        <v>17.230699999999999</v>
      </c>
      <c r="D27" s="60">
        <f>VLOOKUP($A27,'Return Data'!$B$7:$R$2292,10,0)</f>
        <v>1.4269000000000001</v>
      </c>
      <c r="E27" s="61">
        <f t="shared" si="0"/>
        <v>12</v>
      </c>
      <c r="F27" s="60">
        <f>VLOOKUP($A27,'Return Data'!$B$7:$R$2292,11,0)</f>
        <v>12.3429</v>
      </c>
      <c r="G27" s="61">
        <f t="shared" si="1"/>
        <v>11</v>
      </c>
      <c r="H27" s="60">
        <f>VLOOKUP($A27,'Return Data'!$B$7:$R$2292,12,0)</f>
        <v>3.0278999999999998</v>
      </c>
      <c r="I27" s="61">
        <f t="shared" si="2"/>
        <v>15</v>
      </c>
      <c r="J27" s="60">
        <f>VLOOKUP($A27,'Return Data'!$B$7:$R$2292,13,0)</f>
        <v>3.9647000000000001</v>
      </c>
      <c r="K27" s="61">
        <f t="shared" si="3"/>
        <v>11</v>
      </c>
      <c r="L27" s="60">
        <f>VLOOKUP($A27,'Return Data'!$B$7:$R$2292,17,0)</f>
        <v>16.844000000000001</v>
      </c>
      <c r="M27" s="61">
        <f t="shared" si="4"/>
        <v>7</v>
      </c>
      <c r="N27" s="60">
        <f>VLOOKUP($A27,'Return Data'!$B$7:$R$2292,14,0)</f>
        <v>16.355399999999999</v>
      </c>
      <c r="O27" s="61">
        <f t="shared" si="5"/>
        <v>5</v>
      </c>
      <c r="P27" s="60"/>
      <c r="Q27" s="61"/>
      <c r="R27" s="60">
        <f>VLOOKUP($A27,'Return Data'!$B$7:$R$2292,16,0)</f>
        <v>17.1751</v>
      </c>
      <c r="S27" s="62">
        <f t="shared" si="6"/>
        <v>2</v>
      </c>
    </row>
    <row r="28" spans="1:19" x14ac:dyDescent="0.3">
      <c r="A28" s="58" t="s">
        <v>510</v>
      </c>
      <c r="B28" s="59">
        <f>VLOOKUP($A28,'Return Data'!$B$7:$R$2292,3,0)</f>
        <v>44918</v>
      </c>
      <c r="C28" s="60">
        <f>VLOOKUP($A28,'Return Data'!$B$7:$R$2292,4,0)</f>
        <v>22.12</v>
      </c>
      <c r="D28" s="60">
        <f>VLOOKUP($A28,'Return Data'!$B$7:$R$2292,10,0)</f>
        <v>0.75149999999999995</v>
      </c>
      <c r="E28" s="61">
        <f t="shared" si="0"/>
        <v>15</v>
      </c>
      <c r="F28" s="60">
        <f>VLOOKUP($A28,'Return Data'!$B$7:$R$2292,11,0)</f>
        <v>10.777200000000001</v>
      </c>
      <c r="G28" s="61">
        <f t="shared" si="1"/>
        <v>22</v>
      </c>
      <c r="H28" s="60">
        <f>VLOOKUP($A28,'Return Data'!$B$7:$R$2292,12,0)</f>
        <v>2.5451000000000001</v>
      </c>
      <c r="I28" s="61">
        <f t="shared" si="2"/>
        <v>17</v>
      </c>
      <c r="J28" s="60">
        <f>VLOOKUP($A28,'Return Data'!$B$7:$R$2292,13,0)</f>
        <v>1.5797000000000001</v>
      </c>
      <c r="K28" s="61">
        <f t="shared" si="3"/>
        <v>18</v>
      </c>
      <c r="L28" s="60">
        <f>VLOOKUP($A28,'Return Data'!$B$7:$R$2292,17,0)</f>
        <v>12.533899999999999</v>
      </c>
      <c r="M28" s="61">
        <f t="shared" si="4"/>
        <v>17</v>
      </c>
      <c r="N28" s="60">
        <f>VLOOKUP($A28,'Return Data'!$B$7:$R$2292,14,0)</f>
        <v>12.1585</v>
      </c>
      <c r="O28" s="61">
        <f t="shared" si="5"/>
        <v>16</v>
      </c>
      <c r="P28" s="60">
        <f>VLOOKUP($A28,'Return Data'!$B$7:$R$2292,15,0)</f>
        <v>9.9003999999999994</v>
      </c>
      <c r="Q28" s="61">
        <f>RANK(P28,P$8:P$38,0)</f>
        <v>7</v>
      </c>
      <c r="R28" s="60">
        <f>VLOOKUP($A28,'Return Data'!$B$7:$R$2292,16,0)</f>
        <v>11.3117</v>
      </c>
      <c r="S28" s="62">
        <f t="shared" si="6"/>
        <v>17</v>
      </c>
    </row>
    <row r="29" spans="1:19" x14ac:dyDescent="0.3">
      <c r="A29" s="58" t="s">
        <v>512</v>
      </c>
      <c r="B29" s="59">
        <f>VLOOKUP($A29,'Return Data'!$B$7:$R$2292,3,0)</f>
        <v>44918</v>
      </c>
      <c r="C29" s="60">
        <f>VLOOKUP($A29,'Return Data'!$B$7:$R$2292,4,0)</f>
        <v>15.3972</v>
      </c>
      <c r="D29" s="60">
        <f>VLOOKUP($A29,'Return Data'!$B$7:$R$2292,10,0)</f>
        <v>0.55179999999999996</v>
      </c>
      <c r="E29" s="61">
        <f t="shared" si="0"/>
        <v>18</v>
      </c>
      <c r="F29" s="60">
        <f>VLOOKUP($A29,'Return Data'!$B$7:$R$2292,11,0)</f>
        <v>11.1759</v>
      </c>
      <c r="G29" s="61">
        <f t="shared" si="1"/>
        <v>17</v>
      </c>
      <c r="H29" s="60">
        <f>VLOOKUP($A29,'Return Data'!$B$7:$R$2292,12,0)</f>
        <v>6.665</v>
      </c>
      <c r="I29" s="61">
        <f t="shared" si="2"/>
        <v>5</v>
      </c>
      <c r="J29" s="60">
        <f>VLOOKUP($A29,'Return Data'!$B$7:$R$2292,13,0)</f>
        <v>2.9767999999999999</v>
      </c>
      <c r="K29" s="61">
        <f t="shared" si="3"/>
        <v>14</v>
      </c>
      <c r="L29" s="60">
        <f>VLOOKUP($A29,'Return Data'!$B$7:$R$2292,17,0)</f>
        <v>8.1701999999999995</v>
      </c>
      <c r="M29" s="61">
        <f t="shared" si="4"/>
        <v>29</v>
      </c>
      <c r="N29" s="60">
        <f>VLOOKUP($A29,'Return Data'!$B$7:$R$2292,14,0)</f>
        <v>9.6942000000000004</v>
      </c>
      <c r="O29" s="61">
        <f t="shared" si="5"/>
        <v>23</v>
      </c>
      <c r="P29" s="60"/>
      <c r="Q29" s="61"/>
      <c r="R29" s="60">
        <f>VLOOKUP($A29,'Return Data'!$B$7:$R$2292,16,0)</f>
        <v>10.6187</v>
      </c>
      <c r="S29" s="62">
        <f t="shared" si="6"/>
        <v>23</v>
      </c>
    </row>
    <row r="30" spans="1:19" x14ac:dyDescent="0.3">
      <c r="A30" s="58" t="s">
        <v>1815</v>
      </c>
      <c r="B30" s="59">
        <f>VLOOKUP($A30,'Return Data'!$B$7:$R$2292,3,0)</f>
        <v>44918</v>
      </c>
      <c r="C30" s="60">
        <f>VLOOKUP($A30,'Return Data'!$B$7:$R$2292,4,0)</f>
        <v>14.427199999999999</v>
      </c>
      <c r="D30" s="60">
        <f>VLOOKUP($A30,'Return Data'!$B$7:$R$2292,10,0)</f>
        <v>1.3167</v>
      </c>
      <c r="E30" s="61">
        <f t="shared" si="0"/>
        <v>13</v>
      </c>
      <c r="F30" s="60">
        <f>VLOOKUP($A30,'Return Data'!$B$7:$R$2292,11,0)</f>
        <v>11.3287</v>
      </c>
      <c r="G30" s="61">
        <f t="shared" si="1"/>
        <v>16</v>
      </c>
      <c r="H30" s="60">
        <f>VLOOKUP($A30,'Return Data'!$B$7:$R$2292,12,0)</f>
        <v>3.117</v>
      </c>
      <c r="I30" s="61">
        <f t="shared" si="2"/>
        <v>14</v>
      </c>
      <c r="J30" s="60">
        <f>VLOOKUP($A30,'Return Data'!$B$7:$R$2292,13,0)</f>
        <v>2.7614999999999998</v>
      </c>
      <c r="K30" s="61">
        <f t="shared" si="3"/>
        <v>16</v>
      </c>
      <c r="L30" s="60">
        <f>VLOOKUP($A30,'Return Data'!$B$7:$R$2292,17,0)</f>
        <v>11.663</v>
      </c>
      <c r="M30" s="61">
        <f t="shared" si="4"/>
        <v>19</v>
      </c>
      <c r="N30" s="60">
        <f>VLOOKUP($A30,'Return Data'!$B$7:$R$2292,14,0)</f>
        <v>9.0823</v>
      </c>
      <c r="O30" s="61">
        <f t="shared" si="5"/>
        <v>25</v>
      </c>
      <c r="P30" s="60"/>
      <c r="Q30" s="61"/>
      <c r="R30" s="60">
        <f>VLOOKUP($A30,'Return Data'!$B$7:$R$2292,16,0)</f>
        <v>8.1975999999999996</v>
      </c>
      <c r="S30" s="62">
        <f t="shared" si="6"/>
        <v>29</v>
      </c>
    </row>
    <row r="31" spans="1:19" x14ac:dyDescent="0.3">
      <c r="A31" s="58" t="s">
        <v>513</v>
      </c>
      <c r="B31" s="59">
        <f>VLOOKUP($A31,'Return Data'!$B$7:$R$2292,3,0)</f>
        <v>44918</v>
      </c>
      <c r="C31" s="60">
        <f>VLOOKUP($A31,'Return Data'!$B$7:$R$2292,4,0)</f>
        <v>69.1721</v>
      </c>
      <c r="D31" s="60">
        <f>VLOOKUP($A31,'Return Data'!$B$7:$R$2292,10,0)</f>
        <v>2.3877000000000002</v>
      </c>
      <c r="E31" s="61">
        <f t="shared" si="0"/>
        <v>6</v>
      </c>
      <c r="F31" s="60">
        <f>VLOOKUP($A31,'Return Data'!$B$7:$R$2292,11,0)</f>
        <v>13.517099999999999</v>
      </c>
      <c r="G31" s="61">
        <f t="shared" si="1"/>
        <v>5</v>
      </c>
      <c r="H31" s="60">
        <f>VLOOKUP($A31,'Return Data'!$B$7:$R$2292,12,0)</f>
        <v>5.4741</v>
      </c>
      <c r="I31" s="61">
        <f t="shared" si="2"/>
        <v>7</v>
      </c>
      <c r="J31" s="60">
        <f>VLOOKUP($A31,'Return Data'!$B$7:$R$2292,13,0)</f>
        <v>6.1456</v>
      </c>
      <c r="K31" s="61">
        <f t="shared" si="3"/>
        <v>6</v>
      </c>
      <c r="L31" s="60">
        <f>VLOOKUP($A31,'Return Data'!$B$7:$R$2292,17,0)</f>
        <v>17.0244</v>
      </c>
      <c r="M31" s="61">
        <f t="shared" si="4"/>
        <v>6</v>
      </c>
      <c r="N31" s="60">
        <f>VLOOKUP($A31,'Return Data'!$B$7:$R$2292,14,0)</f>
        <v>8.3111999999999995</v>
      </c>
      <c r="O31" s="61">
        <f t="shared" si="5"/>
        <v>29</v>
      </c>
      <c r="P31" s="60">
        <f>VLOOKUP($A31,'Return Data'!$B$7:$R$2292,15,0)</f>
        <v>4.5129000000000001</v>
      </c>
      <c r="Q31" s="61">
        <f t="shared" ref="Q31:Q38" si="8">RANK(P31,P$8:P$38,0)</f>
        <v>24</v>
      </c>
      <c r="R31" s="60">
        <f>VLOOKUP($A31,'Return Data'!$B$7:$R$2292,16,0)</f>
        <v>11.6516</v>
      </c>
      <c r="S31" s="62">
        <f t="shared" si="6"/>
        <v>13</v>
      </c>
    </row>
    <row r="32" spans="1:19" x14ac:dyDescent="0.3">
      <c r="A32" s="58" t="s">
        <v>519</v>
      </c>
      <c r="B32" s="59">
        <f>VLOOKUP($A32,'Return Data'!$B$7:$R$2292,3,0)</f>
        <v>44918</v>
      </c>
      <c r="C32" s="60">
        <f>VLOOKUP($A32,'Return Data'!$B$7:$R$2292,4,0)</f>
        <v>92.53</v>
      </c>
      <c r="D32" s="60">
        <f>VLOOKUP($A32,'Return Data'!$B$7:$R$2292,10,0)</f>
        <v>2.7198000000000002</v>
      </c>
      <c r="E32" s="61">
        <f t="shared" si="0"/>
        <v>3</v>
      </c>
      <c r="F32" s="60">
        <f>VLOOKUP($A32,'Return Data'!$B$7:$R$2292,11,0)</f>
        <v>12.5122</v>
      </c>
      <c r="G32" s="61">
        <f t="shared" si="1"/>
        <v>9</v>
      </c>
      <c r="H32" s="60">
        <f>VLOOKUP($A32,'Return Data'!$B$7:$R$2292,12,0)</f>
        <v>2.0627</v>
      </c>
      <c r="I32" s="61">
        <f t="shared" si="2"/>
        <v>19</v>
      </c>
      <c r="J32" s="60">
        <f>VLOOKUP($A32,'Return Data'!$B$7:$R$2292,13,0)</f>
        <v>-3.6446999999999998</v>
      </c>
      <c r="K32" s="61">
        <f t="shared" si="3"/>
        <v>28</v>
      </c>
      <c r="L32" s="60">
        <f>VLOOKUP($A32,'Return Data'!$B$7:$R$2292,17,0)</f>
        <v>9.1477000000000004</v>
      </c>
      <c r="M32" s="61">
        <f t="shared" si="4"/>
        <v>25</v>
      </c>
      <c r="N32" s="60">
        <f>VLOOKUP($A32,'Return Data'!$B$7:$R$2292,14,0)</f>
        <v>8.7538</v>
      </c>
      <c r="O32" s="61">
        <f t="shared" si="5"/>
        <v>28</v>
      </c>
      <c r="P32" s="60">
        <f>VLOOKUP($A32,'Return Data'!$B$7:$R$2292,15,0)</f>
        <v>6.5513000000000003</v>
      </c>
      <c r="Q32" s="61">
        <f t="shared" si="8"/>
        <v>19</v>
      </c>
      <c r="R32" s="60">
        <f>VLOOKUP($A32,'Return Data'!$B$7:$R$2292,16,0)</f>
        <v>12.4979</v>
      </c>
      <c r="S32" s="62">
        <f t="shared" si="6"/>
        <v>11</v>
      </c>
    </row>
    <row r="33" spans="1:19" x14ac:dyDescent="0.3">
      <c r="A33" s="58" t="s">
        <v>521</v>
      </c>
      <c r="B33" s="59">
        <f>VLOOKUP($A33,'Return Data'!$B$7:$R$2292,3,0)</f>
        <v>44918</v>
      </c>
      <c r="C33" s="60">
        <f>VLOOKUP($A33,'Return Data'!$B$7:$R$2292,4,0)</f>
        <v>300.7466</v>
      </c>
      <c r="D33" s="60">
        <f>VLOOKUP($A33,'Return Data'!$B$7:$R$2292,10,0)</f>
        <v>-2.5657000000000001</v>
      </c>
      <c r="E33" s="61">
        <f t="shared" si="0"/>
        <v>31</v>
      </c>
      <c r="F33" s="60">
        <f>VLOOKUP($A33,'Return Data'!$B$7:$R$2292,11,0)</f>
        <v>15.860900000000001</v>
      </c>
      <c r="G33" s="61">
        <f t="shared" si="1"/>
        <v>1</v>
      </c>
      <c r="H33" s="60">
        <f>VLOOKUP($A33,'Return Data'!$B$7:$R$2292,12,0)</f>
        <v>10.3028</v>
      </c>
      <c r="I33" s="61">
        <f t="shared" si="2"/>
        <v>1</v>
      </c>
      <c r="J33" s="60">
        <f>VLOOKUP($A33,'Return Data'!$B$7:$R$2292,13,0)</f>
        <v>9.7786000000000008</v>
      </c>
      <c r="K33" s="61">
        <f t="shared" si="3"/>
        <v>2</v>
      </c>
      <c r="L33" s="60">
        <f>VLOOKUP($A33,'Return Data'!$B$7:$R$2292,17,0)</f>
        <v>27.200399999999998</v>
      </c>
      <c r="M33" s="61">
        <f t="shared" si="4"/>
        <v>1</v>
      </c>
      <c r="N33" s="60">
        <f>VLOOKUP($A33,'Return Data'!$B$7:$R$2292,14,0)</f>
        <v>29.055199999999999</v>
      </c>
      <c r="O33" s="61">
        <f t="shared" si="5"/>
        <v>1</v>
      </c>
      <c r="P33" s="60">
        <f>VLOOKUP($A33,'Return Data'!$B$7:$R$2292,15,0)</f>
        <v>17.649699999999999</v>
      </c>
      <c r="Q33" s="61">
        <f t="shared" si="8"/>
        <v>1</v>
      </c>
      <c r="R33" s="60">
        <f>VLOOKUP($A33,'Return Data'!$B$7:$R$2292,16,0)</f>
        <v>16.918700000000001</v>
      </c>
      <c r="S33" s="62">
        <f t="shared" si="6"/>
        <v>3</v>
      </c>
    </row>
    <row r="34" spans="1:19" x14ac:dyDescent="0.3">
      <c r="A34" s="58" t="s">
        <v>1663</v>
      </c>
      <c r="B34" s="59">
        <f>VLOOKUP($A34,'Return Data'!$B$7:$R$2292,3,0)</f>
        <v>44918</v>
      </c>
      <c r="C34" s="60">
        <f>VLOOKUP($A34,'Return Data'!$B$7:$R$2292,4,0)</f>
        <v>485.982790818154</v>
      </c>
      <c r="D34" s="60">
        <f>VLOOKUP($A34,'Return Data'!$B$7:$R$2292,10,0)</f>
        <v>-0.1227</v>
      </c>
      <c r="E34" s="61">
        <f t="shared" si="0"/>
        <v>22</v>
      </c>
      <c r="F34" s="60">
        <f>VLOOKUP($A34,'Return Data'!$B$7:$R$2292,11,0)</f>
        <v>10.085100000000001</v>
      </c>
      <c r="G34" s="61">
        <f t="shared" si="1"/>
        <v>25</v>
      </c>
      <c r="H34" s="60">
        <f>VLOOKUP($A34,'Return Data'!$B$7:$R$2292,12,0)</f>
        <v>1.1259999999999999</v>
      </c>
      <c r="I34" s="61">
        <f t="shared" si="2"/>
        <v>23</v>
      </c>
      <c r="J34" s="60">
        <f>VLOOKUP($A34,'Return Data'!$B$7:$R$2292,13,0)</f>
        <v>2.0688</v>
      </c>
      <c r="K34" s="61">
        <f t="shared" si="3"/>
        <v>17</v>
      </c>
      <c r="L34" s="60">
        <f>VLOOKUP($A34,'Return Data'!$B$7:$R$2292,17,0)</f>
        <v>12.600899999999999</v>
      </c>
      <c r="M34" s="61">
        <f t="shared" si="4"/>
        <v>16</v>
      </c>
      <c r="N34" s="60">
        <f>VLOOKUP($A34,'Return Data'!$B$7:$R$2292,14,0)</f>
        <v>11.9907</v>
      </c>
      <c r="O34" s="61">
        <f t="shared" si="5"/>
        <v>17</v>
      </c>
      <c r="P34" s="60">
        <f>VLOOKUP($A34,'Return Data'!$B$7:$R$2292,15,0)</f>
        <v>9.8369999999999997</v>
      </c>
      <c r="Q34" s="61">
        <f t="shared" si="8"/>
        <v>8</v>
      </c>
      <c r="R34" s="60">
        <f>VLOOKUP($A34,'Return Data'!$B$7:$R$2292,16,0)</f>
        <v>15.4542</v>
      </c>
      <c r="S34" s="62">
        <f t="shared" si="6"/>
        <v>4</v>
      </c>
    </row>
    <row r="35" spans="1:19" x14ac:dyDescent="0.3">
      <c r="A35" s="58" t="s">
        <v>524</v>
      </c>
      <c r="B35" s="59">
        <f>VLOOKUP($A35,'Return Data'!$B$7:$R$2292,3,0)</f>
        <v>44918</v>
      </c>
      <c r="C35" s="60">
        <f>VLOOKUP($A35,'Return Data'!$B$7:$R$2292,4,0)</f>
        <v>22.777899999999999</v>
      </c>
      <c r="D35" s="60">
        <f>VLOOKUP($A35,'Return Data'!$B$7:$R$2292,10,0)</f>
        <v>-0.83630000000000004</v>
      </c>
      <c r="E35" s="61">
        <f t="shared" si="0"/>
        <v>25</v>
      </c>
      <c r="F35" s="60">
        <f>VLOOKUP($A35,'Return Data'!$B$7:$R$2292,11,0)</f>
        <v>8.4041999999999994</v>
      </c>
      <c r="G35" s="61">
        <f t="shared" si="1"/>
        <v>28</v>
      </c>
      <c r="H35" s="60">
        <f>VLOOKUP($A35,'Return Data'!$B$7:$R$2292,12,0)</f>
        <v>1.4271</v>
      </c>
      <c r="I35" s="61">
        <f t="shared" si="2"/>
        <v>22</v>
      </c>
      <c r="J35" s="60">
        <f>VLOOKUP($A35,'Return Data'!$B$7:$R$2292,13,0)</f>
        <v>1.4633</v>
      </c>
      <c r="K35" s="61">
        <f t="shared" si="3"/>
        <v>19</v>
      </c>
      <c r="L35" s="60">
        <f>VLOOKUP($A35,'Return Data'!$B$7:$R$2292,17,0)</f>
        <v>8.2151999999999994</v>
      </c>
      <c r="M35" s="61">
        <f t="shared" si="4"/>
        <v>28</v>
      </c>
      <c r="N35" s="60">
        <f>VLOOKUP($A35,'Return Data'!$B$7:$R$2292,14,0)</f>
        <v>8.7661999999999995</v>
      </c>
      <c r="O35" s="61">
        <f t="shared" si="5"/>
        <v>26</v>
      </c>
      <c r="P35" s="60">
        <f>VLOOKUP($A35,'Return Data'!$B$7:$R$2292,15,0)</f>
        <v>7.1856</v>
      </c>
      <c r="Q35" s="61">
        <f t="shared" si="8"/>
        <v>18</v>
      </c>
      <c r="R35" s="60">
        <f>VLOOKUP($A35,'Return Data'!$B$7:$R$2292,16,0)</f>
        <v>9.5287000000000006</v>
      </c>
      <c r="S35" s="62">
        <f t="shared" si="6"/>
        <v>25</v>
      </c>
    </row>
    <row r="36" spans="1:19" x14ac:dyDescent="0.3">
      <c r="A36" s="58" t="s">
        <v>1848</v>
      </c>
      <c r="B36" s="59">
        <f>VLOOKUP($A36,'Return Data'!$B$7:$R$2292,3,0)</f>
        <v>44918</v>
      </c>
      <c r="C36" s="60">
        <f>VLOOKUP($A36,'Return Data'!$B$7:$R$2292,4,0)</f>
        <v>113.95950000000001</v>
      </c>
      <c r="D36" s="60">
        <f>VLOOKUP($A36,'Return Data'!$B$7:$R$2292,10,0)</f>
        <v>0.74690000000000001</v>
      </c>
      <c r="E36" s="61">
        <f t="shared" si="0"/>
        <v>16</v>
      </c>
      <c r="F36" s="60">
        <f>VLOOKUP($A36,'Return Data'!$B$7:$R$2292,11,0)</f>
        <v>12.0427</v>
      </c>
      <c r="G36" s="61">
        <f t="shared" si="1"/>
        <v>13</v>
      </c>
      <c r="H36" s="60">
        <f>VLOOKUP($A36,'Return Data'!$B$7:$R$2292,12,0)</f>
        <v>4.1486999999999998</v>
      </c>
      <c r="I36" s="61">
        <f t="shared" si="2"/>
        <v>13</v>
      </c>
      <c r="J36" s="60">
        <f>VLOOKUP($A36,'Return Data'!$B$7:$R$2292,13,0)</f>
        <v>2.8422999999999998</v>
      </c>
      <c r="K36" s="61">
        <f t="shared" si="3"/>
        <v>15</v>
      </c>
      <c r="L36" s="60">
        <f>VLOOKUP($A36,'Return Data'!$B$7:$R$2292,17,0)</f>
        <v>14.037800000000001</v>
      </c>
      <c r="M36" s="61">
        <f t="shared" si="4"/>
        <v>12</v>
      </c>
      <c r="N36" s="60">
        <f>VLOOKUP($A36,'Return Data'!$B$7:$R$2292,14,0)</f>
        <v>13.877700000000001</v>
      </c>
      <c r="O36" s="61">
        <f t="shared" si="5"/>
        <v>10</v>
      </c>
      <c r="P36" s="60">
        <f>VLOOKUP($A36,'Return Data'!$B$7:$R$2292,15,0)</f>
        <v>8.3643999999999998</v>
      </c>
      <c r="Q36" s="61">
        <f t="shared" si="8"/>
        <v>14</v>
      </c>
      <c r="R36" s="60">
        <f>VLOOKUP($A36,'Return Data'!$B$7:$R$2292,16,0)</f>
        <v>11.181699999999999</v>
      </c>
      <c r="S36" s="62">
        <f t="shared" si="6"/>
        <v>19</v>
      </c>
    </row>
    <row r="37" spans="1:19" x14ac:dyDescent="0.3">
      <c r="A37" s="58" t="s">
        <v>528</v>
      </c>
      <c r="B37" s="59">
        <f>VLOOKUP($A37,'Return Data'!$B$7:$R$2292,3,0)</f>
        <v>44918</v>
      </c>
      <c r="C37" s="60">
        <f>VLOOKUP($A37,'Return Data'!$B$7:$R$2292,4,0)</f>
        <v>434.81825069149198</v>
      </c>
      <c r="D37" s="60">
        <f>VLOOKUP($A37,'Return Data'!$B$7:$R$2292,10,0)</f>
        <v>2.3321999999999998</v>
      </c>
      <c r="E37" s="61">
        <f t="shared" si="0"/>
        <v>7</v>
      </c>
      <c r="F37" s="60">
        <f>VLOOKUP($A37,'Return Data'!$B$7:$R$2292,11,0)</f>
        <v>14.085599999999999</v>
      </c>
      <c r="G37" s="61">
        <f t="shared" si="1"/>
        <v>4</v>
      </c>
      <c r="H37" s="60">
        <f>VLOOKUP($A37,'Return Data'!$B$7:$R$2292,12,0)</f>
        <v>7.7633000000000001</v>
      </c>
      <c r="I37" s="61">
        <f t="shared" si="2"/>
        <v>2</v>
      </c>
      <c r="J37" s="60">
        <f>VLOOKUP($A37,'Return Data'!$B$7:$R$2292,13,0)</f>
        <v>7.5964999999999998</v>
      </c>
      <c r="K37" s="61">
        <f t="shared" si="3"/>
        <v>4</v>
      </c>
      <c r="L37" s="60">
        <f>VLOOKUP($A37,'Return Data'!$B$7:$R$2292,17,0)</f>
        <v>15.9574</v>
      </c>
      <c r="M37" s="61">
        <f t="shared" si="4"/>
        <v>9</v>
      </c>
      <c r="N37" s="60">
        <f>VLOOKUP($A37,'Return Data'!$B$7:$R$2292,14,0)</f>
        <v>13.0229</v>
      </c>
      <c r="O37" s="61">
        <f t="shared" si="5"/>
        <v>14</v>
      </c>
      <c r="P37" s="60">
        <f>VLOOKUP($A37,'Return Data'!$B$7:$R$2292,15,0)</f>
        <v>8.7684999999999995</v>
      </c>
      <c r="Q37" s="61">
        <f t="shared" si="8"/>
        <v>12</v>
      </c>
      <c r="R37" s="60">
        <f>VLOOKUP($A37,'Return Data'!$B$7:$R$2292,16,0)</f>
        <v>14.8607</v>
      </c>
      <c r="S37" s="62">
        <f t="shared" si="6"/>
        <v>5</v>
      </c>
    </row>
    <row r="38" spans="1:19" x14ac:dyDescent="0.3">
      <c r="A38" s="58" t="s">
        <v>530</v>
      </c>
      <c r="B38" s="59">
        <f>VLOOKUP($A38,'Return Data'!$B$7:$R$2292,3,0)</f>
        <v>44918</v>
      </c>
      <c r="C38" s="60">
        <f>VLOOKUP($A38,'Return Data'!$B$7:$R$2292,4,0)</f>
        <v>264.331831327234</v>
      </c>
      <c r="D38" s="60">
        <f>VLOOKUP($A38,'Return Data'!$B$7:$R$2292,10,0)</f>
        <v>1.5679000000000001</v>
      </c>
      <c r="E38" s="61">
        <f t="shared" si="0"/>
        <v>11</v>
      </c>
      <c r="F38" s="60">
        <f>VLOOKUP($A38,'Return Data'!$B$7:$R$2292,11,0)</f>
        <v>11.6799</v>
      </c>
      <c r="G38" s="61">
        <f t="shared" si="1"/>
        <v>14</v>
      </c>
      <c r="H38" s="60">
        <f>VLOOKUP($A38,'Return Data'!$B$7:$R$2292,12,0)</f>
        <v>5.2336</v>
      </c>
      <c r="I38" s="61">
        <f t="shared" si="2"/>
        <v>9</v>
      </c>
      <c r="J38" s="60">
        <f>VLOOKUP($A38,'Return Data'!$B$7:$R$2292,13,0)</f>
        <v>4.8041999999999998</v>
      </c>
      <c r="K38" s="61">
        <f t="shared" si="3"/>
        <v>8</v>
      </c>
      <c r="L38" s="60">
        <f>VLOOKUP($A38,'Return Data'!$B$7:$R$2292,17,0)</f>
        <v>17.482900000000001</v>
      </c>
      <c r="M38" s="61">
        <f t="shared" si="4"/>
        <v>4</v>
      </c>
      <c r="N38" s="60">
        <f>VLOOKUP($A38,'Return Data'!$B$7:$R$2292,14,0)</f>
        <v>15.481</v>
      </c>
      <c r="O38" s="61">
        <f t="shared" si="5"/>
        <v>6</v>
      </c>
      <c r="P38" s="60">
        <f>VLOOKUP($A38,'Return Data'!$B$7:$R$2292,15,0)</f>
        <v>8.3140000000000001</v>
      </c>
      <c r="Q38" s="61">
        <f t="shared" si="8"/>
        <v>15</v>
      </c>
      <c r="R38" s="60">
        <f>VLOOKUP($A38,'Return Data'!$B$7:$R$2292,16,0)</f>
        <v>12.410299999999999</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0.67366451612903233</v>
      </c>
      <c r="E40" s="69"/>
      <c r="F40" s="70">
        <f>AVERAGE(F8:F38)</f>
        <v>11.196770967741935</v>
      </c>
      <c r="G40" s="69"/>
      <c r="H40" s="70">
        <f>AVERAGE(H8:H38)</f>
        <v>2.9941741935483868</v>
      </c>
      <c r="I40" s="69"/>
      <c r="J40" s="70">
        <f>AVERAGE(J8:J38)</f>
        <v>2.1130032258064517</v>
      </c>
      <c r="K40" s="69"/>
      <c r="L40" s="70">
        <f>AVERAGE(L8:L38)</f>
        <v>13.176554838709679</v>
      </c>
      <c r="M40" s="69"/>
      <c r="N40" s="70">
        <f>AVERAGE(N8:N38)</f>
        <v>12.711087096774193</v>
      </c>
      <c r="O40" s="69"/>
      <c r="P40" s="70">
        <f>AVERAGE(P8:P38)</f>
        <v>8.7937499999999975</v>
      </c>
      <c r="Q40" s="69"/>
      <c r="R40" s="70">
        <f>AVERAGE(R8:R38)</f>
        <v>11.597280645161289</v>
      </c>
      <c r="S40" s="71"/>
    </row>
    <row r="41" spans="1:19" x14ac:dyDescent="0.3">
      <c r="A41" s="68" t="s">
        <v>28</v>
      </c>
      <c r="B41" s="69"/>
      <c r="C41" s="69"/>
      <c r="D41" s="70">
        <f>MIN(D8:D38)</f>
        <v>-2.5657000000000001</v>
      </c>
      <c r="E41" s="69"/>
      <c r="F41" s="70">
        <f>MIN(F8:F38)</f>
        <v>0</v>
      </c>
      <c r="G41" s="69"/>
      <c r="H41" s="70">
        <f>MIN(H8:H38)</f>
        <v>-4.7371999999999996</v>
      </c>
      <c r="I41" s="69"/>
      <c r="J41" s="70">
        <f>MIN(J8:J38)</f>
        <v>-5.4352</v>
      </c>
      <c r="K41" s="69"/>
      <c r="L41" s="70">
        <f>MIN(L8:L38)</f>
        <v>0</v>
      </c>
      <c r="M41" s="69"/>
      <c r="N41" s="70">
        <f>MIN(N8:N38)</f>
        <v>0</v>
      </c>
      <c r="O41" s="69"/>
      <c r="P41" s="70">
        <f>MIN(P8:P38)</f>
        <v>4.5129000000000001</v>
      </c>
      <c r="Q41" s="69"/>
      <c r="R41" s="70">
        <f>MIN(R8:R38)</f>
        <v>0</v>
      </c>
      <c r="S41" s="71"/>
    </row>
    <row r="42" spans="1:19" ht="15" thickBot="1" x14ac:dyDescent="0.35">
      <c r="A42" s="72" t="s">
        <v>29</v>
      </c>
      <c r="B42" s="73"/>
      <c r="C42" s="73"/>
      <c r="D42" s="74">
        <f>MAX(D8:D38)</f>
        <v>3.5832000000000002</v>
      </c>
      <c r="E42" s="73"/>
      <c r="F42" s="74">
        <f>MAX(F8:F38)</f>
        <v>15.860900000000001</v>
      </c>
      <c r="G42" s="73"/>
      <c r="H42" s="74">
        <f>MAX(H8:H38)</f>
        <v>10.3028</v>
      </c>
      <c r="I42" s="73"/>
      <c r="J42" s="74">
        <f>MAX(J8:J38)</f>
        <v>10.9434</v>
      </c>
      <c r="K42" s="73"/>
      <c r="L42" s="74">
        <f>MAX(L8:L38)</f>
        <v>27.200399999999998</v>
      </c>
      <c r="M42" s="73"/>
      <c r="N42" s="74">
        <f>MAX(N8:N38)</f>
        <v>29.055199999999999</v>
      </c>
      <c r="O42" s="73"/>
      <c r="P42" s="74">
        <f>MAX(P8:P38)</f>
        <v>17.649699999999999</v>
      </c>
      <c r="Q42" s="73"/>
      <c r="R42" s="74">
        <f>MAX(R8:R38)</f>
        <v>18.082799999999999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44918</v>
      </c>
      <c r="C8" s="60">
        <f>VLOOKUP($A8,'Return Data'!$B$7:$R$2292,4,0)</f>
        <v>57.222200000000001</v>
      </c>
      <c r="D8" s="60">
        <f>VLOOKUP($A8,'Return Data'!$B$7:$R$2292,10,0)</f>
        <v>5.7389999999999999</v>
      </c>
      <c r="E8" s="61">
        <f t="shared" ref="E8:E27" si="0">RANK(D8,D$8:D$27,0)</f>
        <v>13</v>
      </c>
      <c r="F8" s="60">
        <f>VLOOKUP($A8,'Return Data'!$B$7:$R$2292,11,0)</f>
        <v>12.807499999999999</v>
      </c>
      <c r="G8" s="61">
        <f t="shared" ref="G8:G27" si="1">RANK(F8,F$8:F$27,0)</f>
        <v>6</v>
      </c>
      <c r="H8" s="60">
        <f>VLOOKUP($A8,'Return Data'!$B$7:$R$2292,12,0)</f>
        <v>4.2541000000000002</v>
      </c>
      <c r="I8" s="61">
        <f t="shared" ref="I8:I27" si="2">RANK(H8,H$8:H$27,0)</f>
        <v>12</v>
      </c>
      <c r="J8" s="60">
        <f>VLOOKUP($A8,'Return Data'!$B$7:$R$2292,13,0)</f>
        <v>6.1482999999999999</v>
      </c>
      <c r="K8" s="61">
        <f t="shared" ref="K8:K27" si="3">RANK(J8,J$8:J$27,0)</f>
        <v>3</v>
      </c>
      <c r="L8" s="60">
        <f>VLOOKUP($A8,'Return Data'!$B$7:$R$2292,17,0)</f>
        <v>10.2744</v>
      </c>
      <c r="M8" s="61">
        <f t="shared" ref="M8:M25" si="4">RANK(L8,L$8:L$27,0)</f>
        <v>3</v>
      </c>
      <c r="N8" s="60">
        <f>VLOOKUP($A8,'Return Data'!$B$7:$R$2292,14,0)</f>
        <v>10.065200000000001</v>
      </c>
      <c r="O8" s="61">
        <f t="shared" ref="O8:O25" si="5">RANK(N8,N$8:N$27,0)</f>
        <v>5</v>
      </c>
      <c r="P8" s="60">
        <f>VLOOKUP($A8,'Return Data'!$B$7:$R$2292,15,0)</f>
        <v>6.9511000000000003</v>
      </c>
      <c r="Q8" s="61">
        <f t="shared" ref="Q8:Q25" si="6">RANK(P8,P$8:P$27,0)</f>
        <v>9</v>
      </c>
      <c r="R8" s="60">
        <f>VLOOKUP($A8,'Return Data'!$B$7:$R$2292,16,0)</f>
        <v>10.5992</v>
      </c>
      <c r="S8" s="62">
        <f t="shared" ref="S8:S27" si="7">RANK(R8,R$8:R$27,0)</f>
        <v>1</v>
      </c>
    </row>
    <row r="9" spans="1:20" x14ac:dyDescent="0.3">
      <c r="A9" s="58" t="s">
        <v>1469</v>
      </c>
      <c r="B9" s="59">
        <f>VLOOKUP($A9,'Return Data'!$B$7:$R$2292,3,0)</f>
        <v>44918</v>
      </c>
      <c r="C9" s="60">
        <f>VLOOKUP($A9,'Return Data'!$B$7:$R$2292,4,0)</f>
        <v>27.701599999999999</v>
      </c>
      <c r="D9" s="60">
        <f>VLOOKUP($A9,'Return Data'!$B$7:$R$2292,10,0)</f>
        <v>3.5377999999999998</v>
      </c>
      <c r="E9" s="61">
        <f t="shared" si="0"/>
        <v>17</v>
      </c>
      <c r="F9" s="60">
        <f>VLOOKUP($A9,'Return Data'!$B$7:$R$2292,11,0)</f>
        <v>11.308999999999999</v>
      </c>
      <c r="G9" s="61">
        <f t="shared" si="1"/>
        <v>10</v>
      </c>
      <c r="H9" s="60">
        <f>VLOOKUP($A9,'Return Data'!$B$7:$R$2292,12,0)</f>
        <v>2.4954000000000001</v>
      </c>
      <c r="I9" s="61">
        <f t="shared" si="2"/>
        <v>16</v>
      </c>
      <c r="J9" s="60">
        <f>VLOOKUP($A9,'Return Data'!$B$7:$R$2292,13,0)</f>
        <v>1.8575999999999999</v>
      </c>
      <c r="K9" s="61">
        <f t="shared" si="3"/>
        <v>16</v>
      </c>
      <c r="L9" s="60">
        <f>VLOOKUP($A9,'Return Data'!$B$7:$R$2292,17,0)</f>
        <v>6.9257</v>
      </c>
      <c r="M9" s="61">
        <f t="shared" si="4"/>
        <v>11</v>
      </c>
      <c r="N9" s="60">
        <f>VLOOKUP($A9,'Return Data'!$B$7:$R$2292,14,0)</f>
        <v>9.1979000000000006</v>
      </c>
      <c r="O9" s="61">
        <f t="shared" si="5"/>
        <v>9</v>
      </c>
      <c r="P9" s="60">
        <f>VLOOKUP($A9,'Return Data'!$B$7:$R$2292,15,0)</f>
        <v>6.9729999999999999</v>
      </c>
      <c r="Q9" s="61">
        <f t="shared" si="6"/>
        <v>8</v>
      </c>
      <c r="R9" s="60">
        <f>VLOOKUP($A9,'Return Data'!$B$7:$R$2292,16,0)</f>
        <v>8.9603999999999999</v>
      </c>
      <c r="S9" s="62">
        <f t="shared" si="7"/>
        <v>9</v>
      </c>
    </row>
    <row r="10" spans="1:20" x14ac:dyDescent="0.3">
      <c r="A10" s="58" t="s">
        <v>1911</v>
      </c>
      <c r="B10" s="59">
        <f>VLOOKUP($A10,'Return Data'!$B$7:$R$2292,3,0)</f>
        <v>44918</v>
      </c>
      <c r="C10" s="60">
        <f>VLOOKUP($A10,'Return Data'!$B$7:$R$2292,4,0)</f>
        <v>41.516800000000003</v>
      </c>
      <c r="D10" s="60">
        <f>VLOOKUP($A10,'Return Data'!$B$7:$R$2292,10,0)</f>
        <v>5.0380000000000003</v>
      </c>
      <c r="E10" s="61">
        <f t="shared" si="0"/>
        <v>15</v>
      </c>
      <c r="F10" s="60">
        <f>VLOOKUP($A10,'Return Data'!$B$7:$R$2292,11,0)</f>
        <v>11.2265</v>
      </c>
      <c r="G10" s="61">
        <f t="shared" si="1"/>
        <v>11</v>
      </c>
      <c r="H10" s="60">
        <f>VLOOKUP($A10,'Return Data'!$B$7:$R$2292,12,0)</f>
        <v>3.7745000000000002</v>
      </c>
      <c r="I10" s="61">
        <f t="shared" si="2"/>
        <v>13</v>
      </c>
      <c r="J10" s="60">
        <f>VLOOKUP($A10,'Return Data'!$B$7:$R$2292,13,0)</f>
        <v>3.7279</v>
      </c>
      <c r="K10" s="61">
        <f t="shared" si="3"/>
        <v>14</v>
      </c>
      <c r="L10" s="60">
        <f>VLOOKUP($A10,'Return Data'!$B$7:$R$2292,17,0)</f>
        <v>6.3231000000000002</v>
      </c>
      <c r="M10" s="61">
        <f t="shared" si="4"/>
        <v>15</v>
      </c>
      <c r="N10" s="60">
        <f>VLOOKUP($A10,'Return Data'!$B$7:$R$2292,14,0)</f>
        <v>7.3764000000000003</v>
      </c>
      <c r="O10" s="61">
        <f t="shared" si="5"/>
        <v>13</v>
      </c>
      <c r="P10" s="60">
        <f>VLOOKUP($A10,'Return Data'!$B$7:$R$2292,15,0)</f>
        <v>7.3414000000000001</v>
      </c>
      <c r="Q10" s="61">
        <f t="shared" si="6"/>
        <v>6</v>
      </c>
      <c r="R10" s="60">
        <f>VLOOKUP($A10,'Return Data'!$B$7:$R$2292,16,0)</f>
        <v>9.2849000000000004</v>
      </c>
      <c r="S10" s="62">
        <f t="shared" si="7"/>
        <v>8</v>
      </c>
    </row>
    <row r="11" spans="1:20" x14ac:dyDescent="0.3">
      <c r="A11" s="58" t="s">
        <v>1965</v>
      </c>
      <c r="B11" s="59">
        <f>VLOOKUP($A11,'Return Data'!$B$7:$R$2292,3,0)</f>
        <v>44918</v>
      </c>
      <c r="C11" s="60">
        <f>VLOOKUP($A11,'Return Data'!$B$7:$R$2292,4,0)</f>
        <v>29.197800000000001</v>
      </c>
      <c r="D11" s="60">
        <f>VLOOKUP($A11,'Return Data'!$B$7:$R$2292,10,0)</f>
        <v>4.9676999999999998</v>
      </c>
      <c r="E11" s="61">
        <f t="shared" si="0"/>
        <v>16</v>
      </c>
      <c r="F11" s="60">
        <f>VLOOKUP($A11,'Return Data'!$B$7:$R$2292,11,0)</f>
        <v>9.9826999999999995</v>
      </c>
      <c r="G11" s="61">
        <f t="shared" si="1"/>
        <v>16</v>
      </c>
      <c r="H11" s="60">
        <f>VLOOKUP($A11,'Return Data'!$B$7:$R$2292,12,0)</f>
        <v>28.8504</v>
      </c>
      <c r="I11" s="61">
        <f t="shared" si="2"/>
        <v>1</v>
      </c>
      <c r="J11" s="60">
        <f>VLOOKUP($A11,'Return Data'!$B$7:$R$2292,13,0)</f>
        <v>22.233499999999999</v>
      </c>
      <c r="K11" s="61">
        <f t="shared" si="3"/>
        <v>1</v>
      </c>
      <c r="L11" s="60">
        <f>VLOOKUP($A11,'Return Data'!$B$7:$R$2292,17,0)</f>
        <v>15.1266</v>
      </c>
      <c r="M11" s="61">
        <f t="shared" si="4"/>
        <v>1</v>
      </c>
      <c r="N11" s="60">
        <f>VLOOKUP($A11,'Return Data'!$B$7:$R$2292,14,0)</f>
        <v>13.9937</v>
      </c>
      <c r="O11" s="61">
        <f t="shared" si="5"/>
        <v>1</v>
      </c>
      <c r="P11" s="60">
        <f>VLOOKUP($A11,'Return Data'!$B$7:$R$2292,15,0)</f>
        <v>6.3487</v>
      </c>
      <c r="Q11" s="61">
        <f t="shared" si="6"/>
        <v>14</v>
      </c>
      <c r="R11" s="60">
        <f>VLOOKUP($A11,'Return Data'!$B$7:$R$2292,16,0)</f>
        <v>8.4283999999999999</v>
      </c>
      <c r="S11" s="62">
        <f t="shared" si="7"/>
        <v>11</v>
      </c>
    </row>
    <row r="12" spans="1:20" x14ac:dyDescent="0.3">
      <c r="A12" s="58" t="s">
        <v>1471</v>
      </c>
      <c r="B12" s="59">
        <f>VLOOKUP($A12,'Return Data'!$B$7:$R$2292,3,0)</f>
        <v>44918</v>
      </c>
      <c r="C12" s="60">
        <f>VLOOKUP($A12,'Return Data'!$B$7:$R$2292,4,0)</f>
        <v>85.816199999999995</v>
      </c>
      <c r="D12" s="60">
        <f>VLOOKUP($A12,'Return Data'!$B$7:$R$2292,10,0)</f>
        <v>6.2553999999999998</v>
      </c>
      <c r="E12" s="61">
        <f t="shared" si="0"/>
        <v>10</v>
      </c>
      <c r="F12" s="60">
        <f>VLOOKUP($A12,'Return Data'!$B$7:$R$2292,11,0)</f>
        <v>11.7128</v>
      </c>
      <c r="G12" s="61">
        <f t="shared" si="1"/>
        <v>9</v>
      </c>
      <c r="H12" s="60">
        <f>VLOOKUP($A12,'Return Data'!$B$7:$R$2292,12,0)</f>
        <v>4.4820000000000002</v>
      </c>
      <c r="I12" s="61">
        <f t="shared" si="2"/>
        <v>11</v>
      </c>
      <c r="J12" s="60">
        <f>VLOOKUP($A12,'Return Data'!$B$7:$R$2292,13,0)</f>
        <v>3.8452999999999999</v>
      </c>
      <c r="K12" s="61">
        <f t="shared" si="3"/>
        <v>12</v>
      </c>
      <c r="L12" s="60">
        <f>VLOOKUP($A12,'Return Data'!$B$7:$R$2292,17,0)</f>
        <v>7.7271999999999998</v>
      </c>
      <c r="M12" s="61">
        <f t="shared" si="4"/>
        <v>10</v>
      </c>
      <c r="N12" s="60">
        <f>VLOOKUP($A12,'Return Data'!$B$7:$R$2292,14,0)</f>
        <v>9.8590999999999998</v>
      </c>
      <c r="O12" s="61">
        <f t="shared" si="5"/>
        <v>6</v>
      </c>
      <c r="P12" s="60">
        <f>VLOOKUP($A12,'Return Data'!$B$7:$R$2292,15,0)</f>
        <v>9.0050000000000008</v>
      </c>
      <c r="Q12" s="61">
        <f t="shared" si="6"/>
        <v>2</v>
      </c>
      <c r="R12" s="60">
        <f>VLOOKUP($A12,'Return Data'!$B$7:$R$2292,16,0)</f>
        <v>9.7033000000000005</v>
      </c>
      <c r="S12" s="62">
        <f t="shared" si="7"/>
        <v>4</v>
      </c>
    </row>
    <row r="13" spans="1:20" x14ac:dyDescent="0.3">
      <c r="A13" s="58" t="s">
        <v>1472</v>
      </c>
      <c r="B13" s="59">
        <f>VLOOKUP($A13,'Return Data'!$B$7:$R$2292,3,0)</f>
        <v>44918</v>
      </c>
      <c r="C13" s="60">
        <f>VLOOKUP($A13,'Return Data'!$B$7:$R$2292,4,0)</f>
        <v>49.673299999999998</v>
      </c>
      <c r="D13" s="60">
        <f>VLOOKUP($A13,'Return Data'!$B$7:$R$2292,10,0)</f>
        <v>8.2162000000000006</v>
      </c>
      <c r="E13" s="61">
        <f t="shared" si="0"/>
        <v>5</v>
      </c>
      <c r="F13" s="60">
        <f>VLOOKUP($A13,'Return Data'!$B$7:$R$2292,11,0)</f>
        <v>10.8909</v>
      </c>
      <c r="G13" s="61">
        <f t="shared" si="1"/>
        <v>13</v>
      </c>
      <c r="H13" s="60">
        <f>VLOOKUP($A13,'Return Data'!$B$7:$R$2292,12,0)</f>
        <v>3.3938999999999999</v>
      </c>
      <c r="I13" s="61">
        <f t="shared" si="2"/>
        <v>14</v>
      </c>
      <c r="J13" s="60">
        <f>VLOOKUP($A13,'Return Data'!$B$7:$R$2292,13,0)</f>
        <v>4.4585999999999997</v>
      </c>
      <c r="K13" s="61">
        <f t="shared" si="3"/>
        <v>10</v>
      </c>
      <c r="L13" s="60">
        <f>VLOOKUP($A13,'Return Data'!$B$7:$R$2292,17,0)</f>
        <v>6.7312000000000003</v>
      </c>
      <c r="M13" s="61">
        <f t="shared" si="4"/>
        <v>13</v>
      </c>
      <c r="N13" s="60">
        <f>VLOOKUP($A13,'Return Data'!$B$7:$R$2292,14,0)</f>
        <v>8.0864999999999991</v>
      </c>
      <c r="O13" s="61">
        <f t="shared" si="5"/>
        <v>11</v>
      </c>
      <c r="P13" s="60">
        <f>VLOOKUP($A13,'Return Data'!$B$7:$R$2292,15,0)</f>
        <v>5.6166</v>
      </c>
      <c r="Q13" s="61">
        <f t="shared" si="6"/>
        <v>17</v>
      </c>
      <c r="R13" s="60">
        <f>VLOOKUP($A13,'Return Data'!$B$7:$R$2292,16,0)</f>
        <v>8.1483000000000008</v>
      </c>
      <c r="S13" s="62">
        <f t="shared" si="7"/>
        <v>16</v>
      </c>
    </row>
    <row r="14" spans="1:20" x14ac:dyDescent="0.3">
      <c r="A14" s="58" t="s">
        <v>1473</v>
      </c>
      <c r="B14" s="59">
        <f>VLOOKUP($A14,'Return Data'!$B$7:$R$2292,3,0)</f>
        <v>44918</v>
      </c>
      <c r="C14" s="60">
        <f>VLOOKUP($A14,'Return Data'!$B$7:$R$2292,4,0)</f>
        <v>75.799800000000005</v>
      </c>
      <c r="D14" s="60">
        <f>VLOOKUP($A14,'Return Data'!$B$7:$R$2292,10,0)</f>
        <v>8.3015000000000008</v>
      </c>
      <c r="E14" s="61">
        <f t="shared" si="0"/>
        <v>3</v>
      </c>
      <c r="F14" s="60">
        <f>VLOOKUP($A14,'Return Data'!$B$7:$R$2292,11,0)</f>
        <v>13.1441</v>
      </c>
      <c r="G14" s="61">
        <f t="shared" si="1"/>
        <v>5</v>
      </c>
      <c r="H14" s="60">
        <f>VLOOKUP($A14,'Return Data'!$B$7:$R$2292,12,0)</f>
        <v>6.0887000000000002</v>
      </c>
      <c r="I14" s="61">
        <f t="shared" si="2"/>
        <v>6</v>
      </c>
      <c r="J14" s="60">
        <f>VLOOKUP($A14,'Return Data'!$B$7:$R$2292,13,0)</f>
        <v>4.6078999999999999</v>
      </c>
      <c r="K14" s="61">
        <f t="shared" si="3"/>
        <v>9</v>
      </c>
      <c r="L14" s="60">
        <f>VLOOKUP($A14,'Return Data'!$B$7:$R$2292,17,0)</f>
        <v>6.9192</v>
      </c>
      <c r="M14" s="61">
        <f t="shared" si="4"/>
        <v>12</v>
      </c>
      <c r="N14" s="60">
        <f>VLOOKUP($A14,'Return Data'!$B$7:$R$2292,14,0)</f>
        <v>7.0509000000000004</v>
      </c>
      <c r="O14" s="61">
        <f t="shared" si="5"/>
        <v>14</v>
      </c>
      <c r="P14" s="60">
        <f>VLOOKUP($A14,'Return Data'!$B$7:$R$2292,15,0)</f>
        <v>6.6025</v>
      </c>
      <c r="Q14" s="61">
        <f t="shared" si="6"/>
        <v>11</v>
      </c>
      <c r="R14" s="60">
        <f>VLOOKUP($A14,'Return Data'!$B$7:$R$2292,16,0)</f>
        <v>8.8687000000000005</v>
      </c>
      <c r="S14" s="62">
        <f t="shared" si="7"/>
        <v>10</v>
      </c>
    </row>
    <row r="15" spans="1:20" x14ac:dyDescent="0.3">
      <c r="A15" s="58" t="s">
        <v>1475</v>
      </c>
      <c r="B15" s="59">
        <f>VLOOKUP($A15,'Return Data'!$B$7:$R$2292,3,0)</f>
        <v>44918</v>
      </c>
      <c r="C15" s="60">
        <f>VLOOKUP($A15,'Return Data'!$B$7:$R$2292,4,0)</f>
        <v>65.534599999999998</v>
      </c>
      <c r="D15" s="60">
        <f>VLOOKUP($A15,'Return Data'!$B$7:$R$2292,10,0)</f>
        <v>10.095599999999999</v>
      </c>
      <c r="E15" s="61">
        <f t="shared" si="0"/>
        <v>1</v>
      </c>
      <c r="F15" s="60">
        <f>VLOOKUP($A15,'Return Data'!$B$7:$R$2292,11,0)</f>
        <v>14.904199999999999</v>
      </c>
      <c r="G15" s="61">
        <f t="shared" si="1"/>
        <v>2</v>
      </c>
      <c r="H15" s="60">
        <f>VLOOKUP($A15,'Return Data'!$B$7:$R$2292,12,0)</f>
        <v>6.5734000000000004</v>
      </c>
      <c r="I15" s="61">
        <f t="shared" si="2"/>
        <v>4</v>
      </c>
      <c r="J15" s="60">
        <f>VLOOKUP($A15,'Return Data'!$B$7:$R$2292,13,0)</f>
        <v>6.0502000000000002</v>
      </c>
      <c r="K15" s="61">
        <f t="shared" si="3"/>
        <v>4</v>
      </c>
      <c r="L15" s="60">
        <f>VLOOKUP($A15,'Return Data'!$B$7:$R$2292,17,0)</f>
        <v>10.1248</v>
      </c>
      <c r="M15" s="61">
        <f t="shared" si="4"/>
        <v>4</v>
      </c>
      <c r="N15" s="60">
        <f>VLOOKUP($A15,'Return Data'!$B$7:$R$2292,14,0)</f>
        <v>10.1197</v>
      </c>
      <c r="O15" s="61">
        <f t="shared" si="5"/>
        <v>4</v>
      </c>
      <c r="P15" s="60">
        <f>VLOOKUP($A15,'Return Data'!$B$7:$R$2292,15,0)</f>
        <v>7.5247000000000002</v>
      </c>
      <c r="Q15" s="61">
        <f t="shared" si="6"/>
        <v>5</v>
      </c>
      <c r="R15" s="60">
        <f>VLOOKUP($A15,'Return Data'!$B$7:$R$2292,16,0)</f>
        <v>9.5065000000000008</v>
      </c>
      <c r="S15" s="62">
        <f t="shared" si="7"/>
        <v>6</v>
      </c>
    </row>
    <row r="16" spans="1:20" x14ac:dyDescent="0.3">
      <c r="A16" t="s">
        <v>2025</v>
      </c>
      <c r="B16" s="59">
        <f>VLOOKUP($A16,'Return Data'!$B$7:$R$2292,3,0)</f>
        <v>44918</v>
      </c>
      <c r="C16" s="60">
        <f>VLOOKUP($A16,'Return Data'!$B$7:$R$2292,4,0)</f>
        <v>50.633800000000001</v>
      </c>
      <c r="D16" s="60">
        <f>VLOOKUP($A16,'Return Data'!$B$7:$R$2292,10,0)</f>
        <v>6.0369999999999999</v>
      </c>
      <c r="E16" s="61">
        <f t="shared" si="0"/>
        <v>12</v>
      </c>
      <c r="F16" s="60">
        <f>VLOOKUP($A16,'Return Data'!$B$7:$R$2292,11,0)</f>
        <v>10.728300000000001</v>
      </c>
      <c r="G16" s="61">
        <f t="shared" si="1"/>
        <v>14</v>
      </c>
      <c r="H16" s="60">
        <f>VLOOKUP($A16,'Return Data'!$B$7:$R$2292,12,0)</f>
        <v>1.7566999999999999</v>
      </c>
      <c r="I16" s="61">
        <f t="shared" si="2"/>
        <v>17</v>
      </c>
      <c r="J16" s="60">
        <f>VLOOKUP($A16,'Return Data'!$B$7:$R$2292,13,0)</f>
        <v>1.7235</v>
      </c>
      <c r="K16" s="61">
        <f t="shared" si="3"/>
        <v>17</v>
      </c>
      <c r="L16" s="60">
        <f>VLOOKUP($A16,'Return Data'!$B$7:$R$2292,17,0)</f>
        <v>5.9028</v>
      </c>
      <c r="M16" s="61">
        <f t="shared" si="4"/>
        <v>16</v>
      </c>
      <c r="N16" s="60">
        <f>VLOOKUP($A16,'Return Data'!$B$7:$R$2292,14,0)</f>
        <v>7.8766999999999996</v>
      </c>
      <c r="O16" s="61">
        <f t="shared" si="5"/>
        <v>12</v>
      </c>
      <c r="P16" s="60">
        <f>VLOOKUP($A16,'Return Data'!$B$7:$R$2292,15,0)</f>
        <v>6.7670000000000003</v>
      </c>
      <c r="Q16" s="61">
        <f t="shared" si="6"/>
        <v>10</v>
      </c>
      <c r="R16" s="60">
        <f>VLOOKUP($A16,'Return Data'!$B$7:$R$2292,16,0)</f>
        <v>8.3748000000000005</v>
      </c>
      <c r="S16" s="62">
        <f t="shared" si="7"/>
        <v>12</v>
      </c>
    </row>
    <row r="17" spans="1:19" x14ac:dyDescent="0.3">
      <c r="A17" s="58" t="s">
        <v>1476</v>
      </c>
      <c r="B17" s="59">
        <f>VLOOKUP($A17,'Return Data'!$B$7:$R$2292,3,0)</f>
        <v>44918</v>
      </c>
      <c r="C17" s="60">
        <f>VLOOKUP($A17,'Return Data'!$B$7:$R$2292,4,0)</f>
        <v>62.559800000000003</v>
      </c>
      <c r="D17" s="60">
        <f>VLOOKUP($A17,'Return Data'!$B$7:$R$2292,10,0)</f>
        <v>6.4116999999999997</v>
      </c>
      <c r="E17" s="61">
        <f t="shared" si="0"/>
        <v>9</v>
      </c>
      <c r="F17" s="60">
        <f>VLOOKUP($A17,'Return Data'!$B$7:$R$2292,11,0)</f>
        <v>12.260899999999999</v>
      </c>
      <c r="G17" s="61">
        <f t="shared" si="1"/>
        <v>7</v>
      </c>
      <c r="H17" s="60">
        <f>VLOOKUP($A17,'Return Data'!$B$7:$R$2292,12,0)</f>
        <v>6.6866000000000003</v>
      </c>
      <c r="I17" s="61">
        <f t="shared" si="2"/>
        <v>3</v>
      </c>
      <c r="J17" s="60">
        <f>VLOOKUP($A17,'Return Data'!$B$7:$R$2292,13,0)</f>
        <v>6.1524999999999999</v>
      </c>
      <c r="K17" s="61">
        <f t="shared" si="3"/>
        <v>2</v>
      </c>
      <c r="L17" s="60">
        <f>VLOOKUP($A17,'Return Data'!$B$7:$R$2292,17,0)</f>
        <v>8.5363000000000007</v>
      </c>
      <c r="M17" s="61">
        <f t="shared" si="4"/>
        <v>8</v>
      </c>
      <c r="N17" s="60">
        <f>VLOOKUP($A17,'Return Data'!$B$7:$R$2292,14,0)</f>
        <v>9.4129000000000005</v>
      </c>
      <c r="O17" s="61">
        <f t="shared" si="5"/>
        <v>7</v>
      </c>
      <c r="P17" s="60">
        <f>VLOOKUP($A17,'Return Data'!$B$7:$R$2292,15,0)</f>
        <v>8.7924000000000007</v>
      </c>
      <c r="Q17" s="61">
        <f t="shared" si="6"/>
        <v>3</v>
      </c>
      <c r="R17" s="60">
        <f>VLOOKUP($A17,'Return Data'!$B$7:$R$2292,16,0)</f>
        <v>10.5403</v>
      </c>
      <c r="S17" s="62">
        <f t="shared" si="7"/>
        <v>3</v>
      </c>
    </row>
    <row r="18" spans="1:19" x14ac:dyDescent="0.3">
      <c r="A18" s="58" t="s">
        <v>1477</v>
      </c>
      <c r="B18" s="59">
        <f>VLOOKUP($A18,'Return Data'!$B$7:$R$2292,3,0)</f>
        <v>44918</v>
      </c>
      <c r="C18" s="60">
        <f>VLOOKUP($A18,'Return Data'!$B$7:$R$2292,4,0)</f>
        <v>28.276800000000001</v>
      </c>
      <c r="D18" s="60">
        <f>VLOOKUP($A18,'Return Data'!$B$7:$R$2292,10,0)</f>
        <v>1.4420999999999999</v>
      </c>
      <c r="E18" s="61">
        <f t="shared" si="0"/>
        <v>18</v>
      </c>
      <c r="F18" s="60">
        <f>VLOOKUP($A18,'Return Data'!$B$7:$R$2292,11,0)</f>
        <v>6.8425000000000002</v>
      </c>
      <c r="G18" s="61">
        <f t="shared" si="1"/>
        <v>18</v>
      </c>
      <c r="H18" s="60">
        <f>VLOOKUP($A18,'Return Data'!$B$7:$R$2292,12,0)</f>
        <v>0.79800000000000004</v>
      </c>
      <c r="I18" s="61">
        <f t="shared" si="2"/>
        <v>18</v>
      </c>
      <c r="J18" s="60">
        <f>VLOOKUP($A18,'Return Data'!$B$7:$R$2292,13,0)</f>
        <v>0.90959999999999996</v>
      </c>
      <c r="K18" s="61">
        <f t="shared" si="3"/>
        <v>18</v>
      </c>
      <c r="L18" s="60">
        <f>VLOOKUP($A18,'Return Data'!$B$7:$R$2292,17,0)</f>
        <v>4.1182999999999996</v>
      </c>
      <c r="M18" s="61">
        <f t="shared" si="4"/>
        <v>18</v>
      </c>
      <c r="N18" s="60">
        <f>VLOOKUP($A18,'Return Data'!$B$7:$R$2292,14,0)</f>
        <v>5.5522999999999998</v>
      </c>
      <c r="O18" s="61">
        <f t="shared" si="5"/>
        <v>17</v>
      </c>
      <c r="P18" s="60">
        <f>VLOOKUP($A18,'Return Data'!$B$7:$R$2292,15,0)</f>
        <v>5.6401000000000003</v>
      </c>
      <c r="Q18" s="61">
        <f t="shared" si="6"/>
        <v>16</v>
      </c>
      <c r="R18" s="60">
        <f>VLOOKUP($A18,'Return Data'!$B$7:$R$2292,16,0)</f>
        <v>8.1708999999999996</v>
      </c>
      <c r="S18" s="62">
        <f t="shared" si="7"/>
        <v>14</v>
      </c>
    </row>
    <row r="19" spans="1:19" x14ac:dyDescent="0.3">
      <c r="A19" s="58" t="s">
        <v>1479</v>
      </c>
      <c r="B19" s="59">
        <f>VLOOKUP($A19,'Return Data'!$B$7:$R$2292,3,0)</f>
        <v>44918</v>
      </c>
      <c r="C19" s="60">
        <f>VLOOKUP($A19,'Return Data'!$B$7:$R$2292,4,0)</f>
        <v>49.506799999999998</v>
      </c>
      <c r="D19" s="60">
        <f>VLOOKUP($A19,'Return Data'!$B$7:$R$2292,10,0)</f>
        <v>6.1205999999999996</v>
      </c>
      <c r="E19" s="61">
        <f t="shared" si="0"/>
        <v>11</v>
      </c>
      <c r="F19" s="60">
        <f>VLOOKUP($A19,'Return Data'!$B$7:$R$2292,11,0)</f>
        <v>15.010899999999999</v>
      </c>
      <c r="G19" s="61">
        <f t="shared" si="1"/>
        <v>1</v>
      </c>
      <c r="H19" s="60">
        <f>VLOOKUP($A19,'Return Data'!$B$7:$R$2292,12,0)</f>
        <v>6.5225</v>
      </c>
      <c r="I19" s="61">
        <f t="shared" si="2"/>
        <v>5</v>
      </c>
      <c r="J19" s="60">
        <f>VLOOKUP($A19,'Return Data'!$B$7:$R$2292,13,0)</f>
        <v>5.2152000000000003</v>
      </c>
      <c r="K19" s="61">
        <f t="shared" si="3"/>
        <v>6</v>
      </c>
      <c r="L19" s="60">
        <f>VLOOKUP($A19,'Return Data'!$B$7:$R$2292,17,0)</f>
        <v>10.2791</v>
      </c>
      <c r="M19" s="61">
        <f t="shared" si="4"/>
        <v>2</v>
      </c>
      <c r="N19" s="60">
        <f>VLOOKUP($A19,'Return Data'!$B$7:$R$2292,14,0)</f>
        <v>11.568899999999999</v>
      </c>
      <c r="O19" s="61">
        <f t="shared" si="5"/>
        <v>2</v>
      </c>
      <c r="P19" s="60">
        <f>VLOOKUP($A19,'Return Data'!$B$7:$R$2292,15,0)</f>
        <v>9.5081000000000007</v>
      </c>
      <c r="Q19" s="61">
        <f t="shared" si="6"/>
        <v>1</v>
      </c>
      <c r="R19" s="60">
        <f>VLOOKUP($A19,'Return Data'!$B$7:$R$2292,16,0)</f>
        <v>10.5419</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44918</v>
      </c>
      <c r="C21" s="60">
        <f>VLOOKUP($A21,'Return Data'!$B$7:$R$2292,4,0)</f>
        <v>73.964500000000001</v>
      </c>
      <c r="D21" s="60">
        <f>VLOOKUP($A21,'Return Data'!$B$7:$R$2292,10,0)</f>
        <v>7.8399000000000001</v>
      </c>
      <c r="E21" s="61">
        <f t="shared" si="0"/>
        <v>6</v>
      </c>
      <c r="F21" s="60">
        <f>VLOOKUP($A21,'Return Data'!$B$7:$R$2292,11,0)</f>
        <v>9.3747000000000007</v>
      </c>
      <c r="G21" s="61">
        <f t="shared" si="1"/>
        <v>17</v>
      </c>
      <c r="H21" s="60">
        <f>VLOOKUP($A21,'Return Data'!$B$7:$R$2292,12,0)</f>
        <v>3.1331000000000002</v>
      </c>
      <c r="I21" s="61">
        <f t="shared" si="2"/>
        <v>15</v>
      </c>
      <c r="J21" s="60">
        <f>VLOOKUP($A21,'Return Data'!$B$7:$R$2292,13,0)</f>
        <v>2.1358999999999999</v>
      </c>
      <c r="K21" s="61">
        <f t="shared" si="3"/>
        <v>15</v>
      </c>
      <c r="L21" s="60">
        <f>VLOOKUP($A21,'Return Data'!$B$7:$R$2292,17,0)</f>
        <v>5.2477</v>
      </c>
      <c r="M21" s="61">
        <f t="shared" si="4"/>
        <v>17</v>
      </c>
      <c r="N21" s="60">
        <f>VLOOKUP($A21,'Return Data'!$B$7:$R$2292,14,0)</f>
        <v>6.8771000000000004</v>
      </c>
      <c r="O21" s="61">
        <f t="shared" si="5"/>
        <v>15</v>
      </c>
      <c r="P21" s="60">
        <f>VLOOKUP($A21,'Return Data'!$B$7:$R$2292,15,0)</f>
        <v>6.5975000000000001</v>
      </c>
      <c r="Q21" s="61">
        <f t="shared" si="6"/>
        <v>12</v>
      </c>
      <c r="R21" s="60">
        <f>VLOOKUP($A21,'Return Data'!$B$7:$R$2292,16,0)</f>
        <v>7.6947999999999999</v>
      </c>
      <c r="S21" s="62">
        <f t="shared" si="7"/>
        <v>17</v>
      </c>
    </row>
    <row r="22" spans="1:19" x14ac:dyDescent="0.3">
      <c r="A22" s="58" t="s">
        <v>1818</v>
      </c>
      <c r="B22" s="59">
        <f>VLOOKUP($A22,'Return Data'!$B$7:$R$2292,3,0)</f>
        <v>44918</v>
      </c>
      <c r="C22" s="60">
        <f>VLOOKUP($A22,'Return Data'!$B$7:$R$2292,4,0)</f>
        <v>26.4755</v>
      </c>
      <c r="D22" s="60">
        <f>VLOOKUP($A22,'Return Data'!$B$7:$R$2292,10,0)</f>
        <v>7.3371000000000004</v>
      </c>
      <c r="E22" s="61">
        <f t="shared" si="0"/>
        <v>7</v>
      </c>
      <c r="F22" s="60">
        <f>VLOOKUP($A22,'Return Data'!$B$7:$R$2292,11,0)</f>
        <v>11.1181</v>
      </c>
      <c r="G22" s="61">
        <f t="shared" si="1"/>
        <v>12</v>
      </c>
      <c r="H22" s="60">
        <f>VLOOKUP($A22,'Return Data'!$B$7:$R$2292,12,0)</f>
        <v>5.4687999999999999</v>
      </c>
      <c r="I22" s="61">
        <f t="shared" si="2"/>
        <v>7</v>
      </c>
      <c r="J22" s="60">
        <f>VLOOKUP($A22,'Return Data'!$B$7:$R$2292,13,0)</f>
        <v>4.7784000000000004</v>
      </c>
      <c r="K22" s="61">
        <f t="shared" si="3"/>
        <v>8</v>
      </c>
      <c r="L22" s="60">
        <f>VLOOKUP($A22,'Return Data'!$B$7:$R$2292,17,0)</f>
        <v>6.4390999999999998</v>
      </c>
      <c r="M22" s="61">
        <f t="shared" si="4"/>
        <v>14</v>
      </c>
      <c r="N22" s="60">
        <f>VLOOKUP($A22,'Return Data'!$B$7:$R$2292,14,0)</f>
        <v>6.3738000000000001</v>
      </c>
      <c r="O22" s="61">
        <f t="shared" si="5"/>
        <v>16</v>
      </c>
      <c r="P22" s="60">
        <f>VLOOKUP($A22,'Return Data'!$B$7:$R$2292,15,0)</f>
        <v>6.4848999999999997</v>
      </c>
      <c r="Q22" s="61">
        <f t="shared" si="6"/>
        <v>13</v>
      </c>
      <c r="R22" s="60">
        <f>VLOOKUP($A22,'Return Data'!$B$7:$R$2292,16,0)</f>
        <v>8.3116000000000003</v>
      </c>
      <c r="S22" s="62">
        <f t="shared" si="7"/>
        <v>13</v>
      </c>
    </row>
    <row r="23" spans="1:19" x14ac:dyDescent="0.3">
      <c r="A23" s="58" t="s">
        <v>1482</v>
      </c>
      <c r="B23" s="59">
        <f>VLOOKUP($A23,'Return Data'!$B$7:$R$2292,3,0)</f>
        <v>44918</v>
      </c>
      <c r="C23" s="60">
        <f>VLOOKUP($A23,'Return Data'!$B$7:$R$2292,4,0)</f>
        <v>49.863900000000001</v>
      </c>
      <c r="D23" s="60">
        <f>VLOOKUP($A23,'Return Data'!$B$7:$R$2292,10,0)</f>
        <v>8.2327999999999992</v>
      </c>
      <c r="E23" s="61">
        <f t="shared" si="0"/>
        <v>4</v>
      </c>
      <c r="F23" s="60">
        <f>VLOOKUP($A23,'Return Data'!$B$7:$R$2292,11,0)</f>
        <v>10.186500000000001</v>
      </c>
      <c r="G23" s="61">
        <f t="shared" si="1"/>
        <v>15</v>
      </c>
      <c r="H23" s="60">
        <f>VLOOKUP($A23,'Return Data'!$B$7:$R$2292,12,0)</f>
        <v>5.3893000000000004</v>
      </c>
      <c r="I23" s="61">
        <f t="shared" si="2"/>
        <v>8</v>
      </c>
      <c r="J23" s="60">
        <f>VLOOKUP($A23,'Return Data'!$B$7:$R$2292,13,0)</f>
        <v>5.5030000000000001</v>
      </c>
      <c r="K23" s="61">
        <f t="shared" si="3"/>
        <v>5</v>
      </c>
      <c r="L23" s="60">
        <f>VLOOKUP($A23,'Return Data'!$B$7:$R$2292,17,0)</f>
        <v>8.2283000000000008</v>
      </c>
      <c r="M23" s="61">
        <f t="shared" si="4"/>
        <v>9</v>
      </c>
      <c r="N23" s="60">
        <f>VLOOKUP($A23,'Return Data'!$B$7:$R$2292,14,0)</f>
        <v>2.3584999999999998</v>
      </c>
      <c r="O23" s="61">
        <f t="shared" si="5"/>
        <v>18</v>
      </c>
      <c r="P23" s="60">
        <f>VLOOKUP($A23,'Return Data'!$B$7:$R$2292,15,0)</f>
        <v>3.0539000000000001</v>
      </c>
      <c r="Q23" s="61">
        <f t="shared" si="6"/>
        <v>18</v>
      </c>
      <c r="R23" s="60">
        <f>VLOOKUP($A23,'Return Data'!$B$7:$R$2292,16,0)</f>
        <v>6.9859999999999998</v>
      </c>
      <c r="S23" s="62">
        <f t="shared" si="7"/>
        <v>18</v>
      </c>
    </row>
    <row r="24" spans="1:19" x14ac:dyDescent="0.3">
      <c r="A24" s="58" t="s">
        <v>1855</v>
      </c>
      <c r="B24" s="59">
        <f>VLOOKUP($A24,'Return Data'!$B$7:$R$2292,3,0)</f>
        <v>44918</v>
      </c>
      <c r="C24" s="60">
        <f>VLOOKUP($A24,'Return Data'!$B$7:$R$2292,4,0)</f>
        <v>59.963299999999997</v>
      </c>
      <c r="D24" s="60">
        <f>VLOOKUP($A24,'Return Data'!$B$7:$R$2292,10,0)</f>
        <v>5.2416</v>
      </c>
      <c r="E24" s="61">
        <f t="shared" si="0"/>
        <v>14</v>
      </c>
      <c r="F24" s="60">
        <f>VLOOKUP($A24,'Return Data'!$B$7:$R$2292,11,0)</f>
        <v>13.2715</v>
      </c>
      <c r="G24" s="61">
        <f t="shared" si="1"/>
        <v>3</v>
      </c>
      <c r="H24" s="60">
        <f>VLOOKUP($A24,'Return Data'!$B$7:$R$2292,12,0)</f>
        <v>7.1742999999999997</v>
      </c>
      <c r="I24" s="61">
        <f t="shared" si="2"/>
        <v>2</v>
      </c>
      <c r="J24" s="60">
        <f>VLOOKUP($A24,'Return Data'!$B$7:$R$2292,13,0)</f>
        <v>4.9789000000000003</v>
      </c>
      <c r="K24" s="61">
        <f t="shared" si="3"/>
        <v>7</v>
      </c>
      <c r="L24" s="60">
        <f>VLOOKUP($A24,'Return Data'!$B$7:$R$2292,17,0)</f>
        <v>10.017099999999999</v>
      </c>
      <c r="M24" s="61">
        <f t="shared" si="4"/>
        <v>5</v>
      </c>
      <c r="N24" s="60">
        <f>VLOOKUP($A24,'Return Data'!$B$7:$R$2292,14,0)</f>
        <v>11.0891</v>
      </c>
      <c r="O24" s="61">
        <f t="shared" si="5"/>
        <v>3</v>
      </c>
      <c r="P24" s="60">
        <f>VLOOKUP($A24,'Return Data'!$B$7:$R$2292,15,0)</f>
        <v>8.4277999999999995</v>
      </c>
      <c r="Q24" s="61">
        <f t="shared" si="6"/>
        <v>4</v>
      </c>
      <c r="R24" s="60">
        <f>VLOOKUP($A24,'Return Data'!$B$7:$R$2292,16,0)</f>
        <v>9.6931999999999992</v>
      </c>
      <c r="S24" s="62">
        <f t="shared" si="7"/>
        <v>5</v>
      </c>
    </row>
    <row r="25" spans="1:19" x14ac:dyDescent="0.3">
      <c r="A25" s="58" t="s">
        <v>1484</v>
      </c>
      <c r="B25" s="59">
        <f>VLOOKUP($A25,'Return Data'!$B$7:$R$2292,3,0)</f>
        <v>44918</v>
      </c>
      <c r="C25" s="60">
        <f>VLOOKUP($A25,'Return Data'!$B$7:$R$2292,4,0)</f>
        <v>26.166399999999999</v>
      </c>
      <c r="D25" s="60">
        <f>VLOOKUP($A25,'Return Data'!$B$7:$R$2292,10,0)</f>
        <v>8.9751999999999992</v>
      </c>
      <c r="E25" s="61">
        <f t="shared" si="0"/>
        <v>2</v>
      </c>
      <c r="F25" s="60">
        <f>VLOOKUP($A25,'Return Data'!$B$7:$R$2292,11,0)</f>
        <v>12.099</v>
      </c>
      <c r="G25" s="61">
        <f t="shared" si="1"/>
        <v>8</v>
      </c>
      <c r="H25" s="60">
        <f>VLOOKUP($A25,'Return Data'!$B$7:$R$2292,12,0)</f>
        <v>5.1665999999999999</v>
      </c>
      <c r="I25" s="61">
        <f t="shared" si="2"/>
        <v>9</v>
      </c>
      <c r="J25" s="60">
        <f>VLOOKUP($A25,'Return Data'!$B$7:$R$2292,13,0)</f>
        <v>3.9232</v>
      </c>
      <c r="K25" s="61">
        <f t="shared" si="3"/>
        <v>11</v>
      </c>
      <c r="L25" s="60">
        <f>VLOOKUP($A25,'Return Data'!$B$7:$R$2292,17,0)</f>
        <v>9.6508000000000003</v>
      </c>
      <c r="M25" s="61">
        <f t="shared" si="4"/>
        <v>6</v>
      </c>
      <c r="N25" s="60">
        <f>VLOOKUP($A25,'Return Data'!$B$7:$R$2292,14,0)</f>
        <v>8.8831000000000007</v>
      </c>
      <c r="O25" s="61">
        <f t="shared" si="5"/>
        <v>10</v>
      </c>
      <c r="P25" s="60">
        <f>VLOOKUP($A25,'Return Data'!$B$7:$R$2292,15,0)</f>
        <v>5.7803000000000004</v>
      </c>
      <c r="Q25" s="61">
        <f t="shared" si="6"/>
        <v>15</v>
      </c>
      <c r="R25" s="60">
        <f>VLOOKUP($A25,'Return Data'!$B$7:$R$2292,16,0)</f>
        <v>8.1515000000000004</v>
      </c>
      <c r="S25" s="62">
        <f t="shared" si="7"/>
        <v>15</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44918</v>
      </c>
      <c r="C27" s="60">
        <f>VLOOKUP($A27,'Return Data'!$B$7:$R$2292,4,0)</f>
        <v>56.738999999999997</v>
      </c>
      <c r="D27" s="60">
        <f>VLOOKUP($A27,'Return Data'!$B$7:$R$2292,10,0)</f>
        <v>7.1345000000000001</v>
      </c>
      <c r="E27" s="61">
        <f t="shared" si="0"/>
        <v>8</v>
      </c>
      <c r="F27" s="60">
        <f>VLOOKUP($A27,'Return Data'!$B$7:$R$2292,11,0)</f>
        <v>13.251799999999999</v>
      </c>
      <c r="G27" s="61">
        <f t="shared" si="1"/>
        <v>4</v>
      </c>
      <c r="H27" s="60">
        <f>VLOOKUP($A27,'Return Data'!$B$7:$R$2292,12,0)</f>
        <v>4.7466999999999997</v>
      </c>
      <c r="I27" s="61">
        <f t="shared" si="2"/>
        <v>10</v>
      </c>
      <c r="J27" s="60">
        <f>VLOOKUP($A27,'Return Data'!$B$7:$R$2292,13,0)</f>
        <v>3.8323999999999998</v>
      </c>
      <c r="K27" s="61">
        <f t="shared" si="3"/>
        <v>13</v>
      </c>
      <c r="L27" s="60">
        <f>VLOOKUP($A27,'Return Data'!$B$7:$R$2292,17,0)</f>
        <v>8.9201999999999995</v>
      </c>
      <c r="M27" s="61">
        <f>RANK(L27,L$8:L$27,0)</f>
        <v>7</v>
      </c>
      <c r="N27" s="60">
        <f>VLOOKUP($A27,'Return Data'!$B$7:$R$2292,14,0)</f>
        <v>9.3031000000000006</v>
      </c>
      <c r="O27" s="61">
        <f>RANK(N27,N$8:N$27,0)</f>
        <v>8</v>
      </c>
      <c r="P27" s="60">
        <f>VLOOKUP($A27,'Return Data'!$B$7:$R$2292,15,0)</f>
        <v>7.0650000000000004</v>
      </c>
      <c r="Q27" s="61">
        <f>RANK(P27,P$8:P$27,0)</f>
        <v>7</v>
      </c>
      <c r="R27" s="60">
        <f>VLOOKUP($A27,'Return Data'!$B$7:$R$2292,16,0)</f>
        <v>9.4056999999999995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5.8461850000000002</v>
      </c>
      <c r="E29" s="69"/>
      <c r="F29" s="70">
        <f>AVERAGE(F8:F27)</f>
        <v>10.506094999999998</v>
      </c>
      <c r="G29" s="69"/>
      <c r="H29" s="70">
        <f>AVERAGE(H8:H27)</f>
        <v>5.3377500000000015</v>
      </c>
      <c r="I29" s="69"/>
      <c r="J29" s="70">
        <f>AVERAGE(J8:J27)</f>
        <v>4.6040949999999992</v>
      </c>
      <c r="K29" s="69"/>
      <c r="L29" s="70">
        <f>AVERAGE(L8:L27)</f>
        <v>7.3745949999999993</v>
      </c>
      <c r="M29" s="69"/>
      <c r="N29" s="70">
        <f>AVERAGE(N8:N27)</f>
        <v>7.7522450000000003</v>
      </c>
      <c r="O29" s="69"/>
      <c r="P29" s="70">
        <f>AVERAGE(P8:P27)</f>
        <v>6.2240000000000002</v>
      </c>
      <c r="Q29" s="69"/>
      <c r="R29" s="70">
        <f>AVERAGE(R8:R27)</f>
        <v>8.0685199999999995</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10.095599999999999</v>
      </c>
      <c r="E31" s="73"/>
      <c r="F31" s="74">
        <f>MAX(F8:F27)</f>
        <v>15.010899999999999</v>
      </c>
      <c r="G31" s="73"/>
      <c r="H31" s="74">
        <f>MAX(H8:H27)</f>
        <v>28.8504</v>
      </c>
      <c r="I31" s="73"/>
      <c r="J31" s="74">
        <f>MAX(J8:J27)</f>
        <v>22.233499999999999</v>
      </c>
      <c r="K31" s="73"/>
      <c r="L31" s="74">
        <f>MAX(L8:L27)</f>
        <v>15.1266</v>
      </c>
      <c r="M31" s="73"/>
      <c r="N31" s="74">
        <f>MAX(N8:N27)</f>
        <v>13.9937</v>
      </c>
      <c r="O31" s="73"/>
      <c r="P31" s="74">
        <f>MAX(P8:P27)</f>
        <v>9.5081000000000007</v>
      </c>
      <c r="Q31" s="73"/>
      <c r="R31" s="74">
        <f>MAX(R8:R27)</f>
        <v>10.5992</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44918</v>
      </c>
      <c r="C8" s="60">
        <f>VLOOKUP($A8,'Return Data'!$B$7:$R$2292,4,0)</f>
        <v>52.429400000000001</v>
      </c>
      <c r="D8" s="60">
        <f>VLOOKUP($A8,'Return Data'!$B$7:$R$2292,10,0)</f>
        <v>4.7686000000000002</v>
      </c>
      <c r="E8" s="61">
        <f t="shared" ref="E8:E27" si="0">RANK(D8,D$8:D$27,0)</f>
        <v>11</v>
      </c>
      <c r="F8" s="60">
        <f>VLOOKUP($A8,'Return Data'!$B$7:$R$2292,11,0)</f>
        <v>11.7674</v>
      </c>
      <c r="G8" s="61">
        <f t="shared" ref="G8:G27" si="1">RANK(F8,F$8:F$27,0)</f>
        <v>6</v>
      </c>
      <c r="H8" s="60">
        <f>VLOOKUP($A8,'Return Data'!$B$7:$R$2292,12,0)</f>
        <v>3.2252000000000001</v>
      </c>
      <c r="I8" s="61">
        <f t="shared" ref="I8:I27" si="2">RANK(H8,H$8:H$27,0)</f>
        <v>11</v>
      </c>
      <c r="J8" s="60">
        <f>VLOOKUP($A8,'Return Data'!$B$7:$R$2292,13,0)</f>
        <v>5.1336000000000004</v>
      </c>
      <c r="K8" s="61">
        <f t="shared" ref="K8:K27" si="3">RANK(J8,J$8:J$27,0)</f>
        <v>4</v>
      </c>
      <c r="L8" s="60">
        <f>VLOOKUP($A8,'Return Data'!$B$7:$R$2292,17,0)</f>
        <v>9.2972000000000001</v>
      </c>
      <c r="M8" s="61">
        <f t="shared" ref="M8:M25" si="4">RANK(L8,L$8:L$27,0)</f>
        <v>4</v>
      </c>
      <c r="N8" s="60">
        <f>VLOOKUP($A8,'Return Data'!$B$7:$R$2292,14,0)</f>
        <v>9.1213999999999995</v>
      </c>
      <c r="O8" s="61">
        <f t="shared" ref="O8:O25" si="5">RANK(N8,N$8:N$27,0)</f>
        <v>5</v>
      </c>
      <c r="P8" s="60">
        <f>VLOOKUP($A8,'Return Data'!$B$7:$R$2292,15,0)</f>
        <v>6.0164999999999997</v>
      </c>
      <c r="Q8" s="61">
        <f t="shared" ref="Q8:Q25" si="6">RANK(P8,P$8:P$27,0)</f>
        <v>7</v>
      </c>
      <c r="R8" s="60">
        <f>VLOOKUP($A8,'Return Data'!$B$7:$R$2292,16,0)</f>
        <v>9.3168000000000006</v>
      </c>
      <c r="S8" s="62">
        <f t="shared" ref="S8:S27" si="7">RANK(R8,R$8:R$27,0)</f>
        <v>3</v>
      </c>
    </row>
    <row r="9" spans="1:20" x14ac:dyDescent="0.3">
      <c r="A9" s="58" t="s">
        <v>1842</v>
      </c>
      <c r="B9" s="59">
        <f>VLOOKUP($A9,'Return Data'!$B$7:$R$2292,3,0)</f>
        <v>44918</v>
      </c>
      <c r="C9" s="60">
        <f>VLOOKUP($A9,'Return Data'!$B$7:$R$2292,4,0)</f>
        <v>24.49</v>
      </c>
      <c r="D9" s="60">
        <f>VLOOKUP($A9,'Return Data'!$B$7:$R$2292,10,0)</f>
        <v>2.2149999999999999</v>
      </c>
      <c r="E9" s="61">
        <f t="shared" si="0"/>
        <v>17</v>
      </c>
      <c r="F9" s="60">
        <f>VLOOKUP($A9,'Return Data'!$B$7:$R$2292,11,0)</f>
        <v>9.8973999999999993</v>
      </c>
      <c r="G9" s="61">
        <f t="shared" si="1"/>
        <v>11</v>
      </c>
      <c r="H9" s="60">
        <f>VLOOKUP($A9,'Return Data'!$B$7:$R$2292,12,0)</f>
        <v>1.1121000000000001</v>
      </c>
      <c r="I9" s="61">
        <f t="shared" si="2"/>
        <v>16</v>
      </c>
      <c r="J9" s="60">
        <f>VLOOKUP($A9,'Return Data'!$B$7:$R$2292,13,0)</f>
        <v>0.47010000000000002</v>
      </c>
      <c r="K9" s="61">
        <f t="shared" si="3"/>
        <v>16</v>
      </c>
      <c r="L9" s="60">
        <f>VLOOKUP($A9,'Return Data'!$B$7:$R$2292,17,0)</f>
        <v>5.5696000000000003</v>
      </c>
      <c r="M9" s="61">
        <f t="shared" si="4"/>
        <v>12</v>
      </c>
      <c r="N9" s="60">
        <f>VLOOKUP($A9,'Return Data'!$B$7:$R$2292,14,0)</f>
        <v>7.9276999999999997</v>
      </c>
      <c r="O9" s="61">
        <f t="shared" si="5"/>
        <v>10</v>
      </c>
      <c r="P9" s="60">
        <f>VLOOKUP($A9,'Return Data'!$B$7:$R$2292,15,0)</f>
        <v>5.7945000000000002</v>
      </c>
      <c r="Q9" s="61">
        <f t="shared" si="6"/>
        <v>8</v>
      </c>
      <c r="R9" s="60">
        <f>VLOOKUP($A9,'Return Data'!$B$7:$R$2292,16,0)</f>
        <v>7.4614000000000003</v>
      </c>
      <c r="S9" s="62">
        <f t="shared" si="7"/>
        <v>15</v>
      </c>
    </row>
    <row r="10" spans="1:20" x14ac:dyDescent="0.3">
      <c r="A10" s="58" t="s">
        <v>1912</v>
      </c>
      <c r="B10" s="59">
        <f>VLOOKUP($A10,'Return Data'!$B$7:$R$2292,3,0)</f>
        <v>44918</v>
      </c>
      <c r="C10" s="60">
        <f>VLOOKUP($A10,'Return Data'!$B$7:$R$2292,4,0)</f>
        <v>35.409199999999998</v>
      </c>
      <c r="D10" s="60">
        <f>VLOOKUP($A10,'Return Data'!$B$7:$R$2292,10,0)</f>
        <v>3.3973</v>
      </c>
      <c r="E10" s="61">
        <f t="shared" si="0"/>
        <v>16</v>
      </c>
      <c r="F10" s="60">
        <f>VLOOKUP($A10,'Return Data'!$B$7:$R$2292,11,0)</f>
        <v>9.6306999999999992</v>
      </c>
      <c r="G10" s="61">
        <f t="shared" si="1"/>
        <v>12</v>
      </c>
      <c r="H10" s="60">
        <f>VLOOKUP($A10,'Return Data'!$B$7:$R$2292,12,0)</f>
        <v>2.2509999999999999</v>
      </c>
      <c r="I10" s="61">
        <f t="shared" si="2"/>
        <v>14</v>
      </c>
      <c r="J10" s="60">
        <f>VLOOKUP($A10,'Return Data'!$B$7:$R$2292,13,0)</f>
        <v>2.1775000000000002</v>
      </c>
      <c r="K10" s="61">
        <f t="shared" si="3"/>
        <v>14</v>
      </c>
      <c r="L10" s="60">
        <f>VLOOKUP($A10,'Return Data'!$B$7:$R$2292,17,0)</f>
        <v>4.6094999999999997</v>
      </c>
      <c r="M10" s="61">
        <f t="shared" si="4"/>
        <v>15</v>
      </c>
      <c r="N10" s="60">
        <f>VLOOKUP($A10,'Return Data'!$B$7:$R$2292,14,0)</f>
        <v>5.6996000000000002</v>
      </c>
      <c r="O10" s="61">
        <f t="shared" si="5"/>
        <v>15</v>
      </c>
      <c r="P10" s="60">
        <f>VLOOKUP($A10,'Return Data'!$B$7:$R$2292,15,0)</f>
        <v>5.5462999999999996</v>
      </c>
      <c r="Q10" s="61">
        <f t="shared" si="6"/>
        <v>12</v>
      </c>
      <c r="R10" s="60">
        <f>VLOOKUP($A10,'Return Data'!$B$7:$R$2292,16,0)</f>
        <v>7.1696</v>
      </c>
      <c r="S10" s="62">
        <f t="shared" si="7"/>
        <v>17</v>
      </c>
    </row>
    <row r="11" spans="1:20" x14ac:dyDescent="0.3">
      <c r="A11" s="58" t="s">
        <v>1966</v>
      </c>
      <c r="B11" s="59">
        <f>VLOOKUP($A11,'Return Data'!$B$7:$R$2292,3,0)</f>
        <v>44918</v>
      </c>
      <c r="C11" s="60">
        <f>VLOOKUP($A11,'Return Data'!$B$7:$R$2292,4,0)</f>
        <v>27.788499999999999</v>
      </c>
      <c r="D11" s="60">
        <f>VLOOKUP($A11,'Return Data'!$B$7:$R$2292,10,0)</f>
        <v>4.4438000000000004</v>
      </c>
      <c r="E11" s="61">
        <f t="shared" si="0"/>
        <v>15</v>
      </c>
      <c r="F11" s="60">
        <f>VLOOKUP($A11,'Return Data'!$B$7:$R$2292,11,0)</f>
        <v>9.4189000000000007</v>
      </c>
      <c r="G11" s="61">
        <f t="shared" si="1"/>
        <v>14</v>
      </c>
      <c r="H11" s="60">
        <f>VLOOKUP($A11,'Return Data'!$B$7:$R$2292,12,0)</f>
        <v>28.162800000000001</v>
      </c>
      <c r="I11" s="61">
        <f t="shared" si="2"/>
        <v>1</v>
      </c>
      <c r="J11" s="60">
        <f>VLOOKUP($A11,'Return Data'!$B$7:$R$2292,13,0)</f>
        <v>21.5398</v>
      </c>
      <c r="K11" s="61">
        <f t="shared" si="3"/>
        <v>1</v>
      </c>
      <c r="L11" s="60">
        <f>VLOOKUP($A11,'Return Data'!$B$7:$R$2292,17,0)</f>
        <v>14.509499999999999</v>
      </c>
      <c r="M11" s="61">
        <f t="shared" si="4"/>
        <v>1</v>
      </c>
      <c r="N11" s="60">
        <f>VLOOKUP($A11,'Return Data'!$B$7:$R$2292,14,0)</f>
        <v>13.352600000000001</v>
      </c>
      <c r="O11" s="61">
        <f t="shared" si="5"/>
        <v>1</v>
      </c>
      <c r="P11" s="60">
        <f>VLOOKUP($A11,'Return Data'!$B$7:$R$2292,15,0)</f>
        <v>5.7413999999999996</v>
      </c>
      <c r="Q11" s="61">
        <f t="shared" si="6"/>
        <v>10</v>
      </c>
      <c r="R11" s="60">
        <f>VLOOKUP($A11,'Return Data'!$B$7:$R$2292,16,0)</f>
        <v>7.7015000000000002</v>
      </c>
      <c r="S11" s="62">
        <f t="shared" si="7"/>
        <v>13</v>
      </c>
    </row>
    <row r="12" spans="1:20" x14ac:dyDescent="0.3">
      <c r="A12" s="58" t="s">
        <v>1489</v>
      </c>
      <c r="B12" s="59">
        <f>VLOOKUP($A12,'Return Data'!$B$7:$R$2292,3,0)</f>
        <v>44918</v>
      </c>
      <c r="C12" s="60">
        <f>VLOOKUP($A12,'Return Data'!$B$7:$R$2292,4,0)</f>
        <v>88.850986908484799</v>
      </c>
      <c r="D12" s="60">
        <f>VLOOKUP($A12,'Return Data'!$B$7:$R$2292,10,0)</f>
        <v>4.9995000000000003</v>
      </c>
      <c r="E12" s="61">
        <f t="shared" si="0"/>
        <v>10</v>
      </c>
      <c r="F12" s="60">
        <f>VLOOKUP($A12,'Return Data'!$B$7:$R$2292,11,0)</f>
        <v>10.402900000000001</v>
      </c>
      <c r="G12" s="61">
        <f t="shared" si="1"/>
        <v>9</v>
      </c>
      <c r="H12" s="60">
        <f>VLOOKUP($A12,'Return Data'!$B$7:$R$2292,12,0)</f>
        <v>3.2166999999999999</v>
      </c>
      <c r="I12" s="61">
        <f t="shared" si="2"/>
        <v>12</v>
      </c>
      <c r="J12" s="60">
        <f>VLOOKUP($A12,'Return Data'!$B$7:$R$2292,13,0)</f>
        <v>2.5621999999999998</v>
      </c>
      <c r="K12" s="61">
        <f t="shared" si="3"/>
        <v>13</v>
      </c>
      <c r="L12" s="60">
        <f>VLOOKUP($A12,'Return Data'!$B$7:$R$2292,17,0)</f>
        <v>6.3723999999999998</v>
      </c>
      <c r="M12" s="61">
        <f t="shared" si="4"/>
        <v>10</v>
      </c>
      <c r="N12" s="60">
        <f>VLOOKUP($A12,'Return Data'!$B$7:$R$2292,14,0)</f>
        <v>8.5449999999999999</v>
      </c>
      <c r="O12" s="61">
        <f t="shared" si="5"/>
        <v>7</v>
      </c>
      <c r="P12" s="60">
        <f>VLOOKUP($A12,'Return Data'!$B$7:$R$2292,15,0)</f>
        <v>7.7827000000000002</v>
      </c>
      <c r="Q12" s="61">
        <f t="shared" si="6"/>
        <v>3</v>
      </c>
      <c r="R12" s="60">
        <f>VLOOKUP($A12,'Return Data'!$B$7:$R$2292,16,0)</f>
        <v>8.3313000000000006</v>
      </c>
      <c r="S12" s="62">
        <f t="shared" si="7"/>
        <v>9</v>
      </c>
    </row>
    <row r="13" spans="1:20" x14ac:dyDescent="0.3">
      <c r="A13" s="58" t="s">
        <v>1490</v>
      </c>
      <c r="B13" s="59">
        <f>VLOOKUP($A13,'Return Data'!$B$7:$R$2292,3,0)</f>
        <v>44918</v>
      </c>
      <c r="C13" s="60">
        <f>VLOOKUP($A13,'Return Data'!$B$7:$R$2292,4,0)</f>
        <v>44.839500000000001</v>
      </c>
      <c r="D13" s="60">
        <f>VLOOKUP($A13,'Return Data'!$B$7:$R$2292,10,0)</f>
        <v>7.5552999999999999</v>
      </c>
      <c r="E13" s="61">
        <f t="shared" si="0"/>
        <v>3</v>
      </c>
      <c r="F13" s="60">
        <f>VLOOKUP($A13,'Return Data'!$B$7:$R$2292,11,0)</f>
        <v>10.192500000000001</v>
      </c>
      <c r="G13" s="61">
        <f t="shared" si="1"/>
        <v>10</v>
      </c>
      <c r="H13" s="60">
        <f>VLOOKUP($A13,'Return Data'!$B$7:$R$2292,12,0)</f>
        <v>2.7191999999999998</v>
      </c>
      <c r="I13" s="61">
        <f t="shared" si="2"/>
        <v>13</v>
      </c>
      <c r="J13" s="60">
        <f>VLOOKUP($A13,'Return Data'!$B$7:$R$2292,13,0)</f>
        <v>3.7597999999999998</v>
      </c>
      <c r="K13" s="61">
        <f t="shared" si="3"/>
        <v>8</v>
      </c>
      <c r="L13" s="60">
        <f>VLOOKUP($A13,'Return Data'!$B$7:$R$2292,17,0)</f>
        <v>5.5189000000000004</v>
      </c>
      <c r="M13" s="61">
        <f t="shared" si="4"/>
        <v>13</v>
      </c>
      <c r="N13" s="60">
        <f>VLOOKUP($A13,'Return Data'!$B$7:$R$2292,14,0)</f>
        <v>6.6837999999999997</v>
      </c>
      <c r="O13" s="61">
        <f t="shared" si="5"/>
        <v>11</v>
      </c>
      <c r="P13" s="60">
        <f>VLOOKUP($A13,'Return Data'!$B$7:$R$2292,15,0)</f>
        <v>4.1748000000000003</v>
      </c>
      <c r="Q13" s="61">
        <f t="shared" si="6"/>
        <v>17</v>
      </c>
      <c r="R13" s="60">
        <f>VLOOKUP($A13,'Return Data'!$B$7:$R$2292,16,0)</f>
        <v>8.4274000000000004</v>
      </c>
      <c r="S13" s="62">
        <f t="shared" si="7"/>
        <v>7</v>
      </c>
    </row>
    <row r="14" spans="1:20" x14ac:dyDescent="0.3">
      <c r="A14" s="58" t="s">
        <v>1491</v>
      </c>
      <c r="B14" s="59">
        <f>VLOOKUP($A14,'Return Data'!$B$7:$R$2292,3,0)</f>
        <v>44918</v>
      </c>
      <c r="C14" s="60">
        <f>VLOOKUP($A14,'Return Data'!$B$7:$R$2292,4,0)</f>
        <v>70.270799999999994</v>
      </c>
      <c r="D14" s="60">
        <f>VLOOKUP($A14,'Return Data'!$B$7:$R$2292,10,0)</f>
        <v>7.4523000000000001</v>
      </c>
      <c r="E14" s="61">
        <f t="shared" si="0"/>
        <v>5</v>
      </c>
      <c r="F14" s="60">
        <f>VLOOKUP($A14,'Return Data'!$B$7:$R$2292,11,0)</f>
        <v>12.2646</v>
      </c>
      <c r="G14" s="61">
        <f t="shared" si="1"/>
        <v>5</v>
      </c>
      <c r="H14" s="60">
        <f>VLOOKUP($A14,'Return Data'!$B$7:$R$2292,12,0)</f>
        <v>5.2206000000000001</v>
      </c>
      <c r="I14" s="61">
        <f t="shared" si="2"/>
        <v>5</v>
      </c>
      <c r="J14" s="60">
        <f>VLOOKUP($A14,'Return Data'!$B$7:$R$2292,13,0)</f>
        <v>3.74</v>
      </c>
      <c r="K14" s="61">
        <f t="shared" si="3"/>
        <v>9</v>
      </c>
      <c r="L14" s="60">
        <f>VLOOKUP($A14,'Return Data'!$B$7:$R$2292,17,0)</f>
        <v>6.0857000000000001</v>
      </c>
      <c r="M14" s="61">
        <f t="shared" si="4"/>
        <v>11</v>
      </c>
      <c r="N14" s="60">
        <f>VLOOKUP($A14,'Return Data'!$B$7:$R$2292,14,0)</f>
        <v>6.1920999999999999</v>
      </c>
      <c r="O14" s="61">
        <f t="shared" si="5"/>
        <v>13</v>
      </c>
      <c r="P14" s="60">
        <f>VLOOKUP($A14,'Return Data'!$B$7:$R$2292,15,0)</f>
        <v>5.7888999999999999</v>
      </c>
      <c r="Q14" s="61">
        <f t="shared" si="6"/>
        <v>9</v>
      </c>
      <c r="R14" s="60">
        <f>VLOOKUP($A14,'Return Data'!$B$7:$R$2292,16,0)</f>
        <v>9.1586999999999996</v>
      </c>
      <c r="S14" s="62">
        <f t="shared" si="7"/>
        <v>5</v>
      </c>
    </row>
    <row r="15" spans="1:20" x14ac:dyDescent="0.3">
      <c r="A15" s="58" t="s">
        <v>1493</v>
      </c>
      <c r="B15" s="59">
        <f>VLOOKUP($A15,'Return Data'!$B$7:$R$2292,3,0)</f>
        <v>44918</v>
      </c>
      <c r="C15" s="60">
        <f>VLOOKUP($A15,'Return Data'!$B$7:$R$2292,4,0)</f>
        <v>62.440800000000003</v>
      </c>
      <c r="D15" s="60">
        <f>VLOOKUP($A15,'Return Data'!$B$7:$R$2292,10,0)</f>
        <v>9.6023999999999994</v>
      </c>
      <c r="E15" s="61">
        <f t="shared" si="0"/>
        <v>1</v>
      </c>
      <c r="F15" s="60">
        <f>VLOOKUP($A15,'Return Data'!$B$7:$R$2292,11,0)</f>
        <v>14.3879</v>
      </c>
      <c r="G15" s="61">
        <f t="shared" si="1"/>
        <v>1</v>
      </c>
      <c r="H15" s="60">
        <f>VLOOKUP($A15,'Return Data'!$B$7:$R$2292,12,0)</f>
        <v>6.1006999999999998</v>
      </c>
      <c r="I15" s="61">
        <f t="shared" si="2"/>
        <v>3</v>
      </c>
      <c r="J15" s="60">
        <f>VLOOKUP($A15,'Return Data'!$B$7:$R$2292,13,0)</f>
        <v>5.5583</v>
      </c>
      <c r="K15" s="61">
        <f t="shared" si="3"/>
        <v>2</v>
      </c>
      <c r="L15" s="60">
        <f>VLOOKUP($A15,'Return Data'!$B$7:$R$2292,17,0)</f>
        <v>9.6362000000000005</v>
      </c>
      <c r="M15" s="61">
        <f t="shared" si="4"/>
        <v>2</v>
      </c>
      <c r="N15" s="60">
        <f>VLOOKUP($A15,'Return Data'!$B$7:$R$2292,14,0)</f>
        <v>9.6461000000000006</v>
      </c>
      <c r="O15" s="61">
        <f t="shared" si="5"/>
        <v>4</v>
      </c>
      <c r="P15" s="60">
        <f>VLOOKUP($A15,'Return Data'!$B$7:$R$2292,15,0)</f>
        <v>7.0213000000000001</v>
      </c>
      <c r="Q15" s="61">
        <f t="shared" si="6"/>
        <v>5</v>
      </c>
      <c r="R15" s="60">
        <f>VLOOKUP($A15,'Return Data'!$B$7:$R$2292,16,0)</f>
        <v>10.117100000000001</v>
      </c>
      <c r="S15" s="62">
        <f t="shared" si="7"/>
        <v>1</v>
      </c>
    </row>
    <row r="16" spans="1:20" x14ac:dyDescent="0.3">
      <c r="A16" t="s">
        <v>2024</v>
      </c>
      <c r="B16" s="59">
        <f>VLOOKUP($A16,'Return Data'!$B$7:$R$2292,3,0)</f>
        <v>44918</v>
      </c>
      <c r="C16" s="60">
        <f>VLOOKUP($A16,'Return Data'!$B$7:$R$2292,4,0)</f>
        <v>46.232999999999997</v>
      </c>
      <c r="D16" s="60">
        <f>VLOOKUP($A16,'Return Data'!$B$7:$R$2292,10,0)</f>
        <v>4.7428999999999997</v>
      </c>
      <c r="E16" s="61">
        <f t="shared" si="0"/>
        <v>12</v>
      </c>
      <c r="F16" s="60">
        <f>VLOOKUP($A16,'Return Data'!$B$7:$R$2292,11,0)</f>
        <v>9.3775999999999993</v>
      </c>
      <c r="G16" s="61">
        <f t="shared" si="1"/>
        <v>15</v>
      </c>
      <c r="H16" s="60">
        <f>VLOOKUP($A16,'Return Data'!$B$7:$R$2292,12,0)</f>
        <v>0.4592</v>
      </c>
      <c r="I16" s="61">
        <f t="shared" si="2"/>
        <v>17</v>
      </c>
      <c r="J16" s="60">
        <f>VLOOKUP($A16,'Return Data'!$B$7:$R$2292,13,0)</f>
        <v>0.39329999999999998</v>
      </c>
      <c r="K16" s="61">
        <f t="shared" si="3"/>
        <v>17</v>
      </c>
      <c r="L16" s="60">
        <f>VLOOKUP($A16,'Return Data'!$B$7:$R$2292,17,0)</f>
        <v>4.3878000000000004</v>
      </c>
      <c r="M16" s="61">
        <f t="shared" si="4"/>
        <v>16</v>
      </c>
      <c r="N16" s="60">
        <f>VLOOKUP($A16,'Return Data'!$B$7:$R$2292,14,0)</f>
        <v>6.2035</v>
      </c>
      <c r="O16" s="61">
        <f t="shared" si="5"/>
        <v>12</v>
      </c>
      <c r="P16" s="60">
        <f>VLOOKUP($A16,'Return Data'!$B$7:$R$2292,15,0)</f>
        <v>5.4059999999999997</v>
      </c>
      <c r="Q16" s="61">
        <f t="shared" si="6"/>
        <v>13</v>
      </c>
      <c r="R16" s="60">
        <f>VLOOKUP($A16,'Return Data'!$B$7:$R$2292,16,0)</f>
        <v>8.4657999999999998</v>
      </c>
      <c r="S16" s="62">
        <f t="shared" si="7"/>
        <v>6</v>
      </c>
    </row>
    <row r="17" spans="1:19" x14ac:dyDescent="0.3">
      <c r="A17" s="58" t="s">
        <v>1494</v>
      </c>
      <c r="B17" s="59">
        <f>VLOOKUP($A17,'Return Data'!$B$7:$R$2292,3,0)</f>
        <v>44918</v>
      </c>
      <c r="C17" s="60">
        <f>VLOOKUP($A17,'Return Data'!$B$7:$R$2292,4,0)</f>
        <v>57.972900000000003</v>
      </c>
      <c r="D17" s="60">
        <f>VLOOKUP($A17,'Return Data'!$B$7:$R$2292,10,0)</f>
        <v>5.6452</v>
      </c>
      <c r="E17" s="61">
        <f t="shared" si="0"/>
        <v>8</v>
      </c>
      <c r="F17" s="60">
        <f>VLOOKUP($A17,'Return Data'!$B$7:$R$2292,11,0)</f>
        <v>11.4613</v>
      </c>
      <c r="G17" s="61">
        <f t="shared" si="1"/>
        <v>7</v>
      </c>
      <c r="H17" s="60">
        <f>VLOOKUP($A17,'Return Data'!$B$7:$R$2292,12,0)</f>
        <v>5.8941999999999997</v>
      </c>
      <c r="I17" s="61">
        <f t="shared" si="2"/>
        <v>4</v>
      </c>
      <c r="J17" s="60">
        <f>VLOOKUP($A17,'Return Data'!$B$7:$R$2292,13,0)</f>
        <v>5.3452999999999999</v>
      </c>
      <c r="K17" s="61">
        <f t="shared" si="3"/>
        <v>3</v>
      </c>
      <c r="L17" s="60">
        <f>VLOOKUP($A17,'Return Data'!$B$7:$R$2292,17,0)</f>
        <v>7.6275000000000004</v>
      </c>
      <c r="M17" s="61">
        <f t="shared" si="4"/>
        <v>8</v>
      </c>
      <c r="N17" s="60">
        <f>VLOOKUP($A17,'Return Data'!$B$7:$R$2292,14,0)</f>
        <v>8.5421999999999993</v>
      </c>
      <c r="O17" s="61">
        <f t="shared" si="5"/>
        <v>8</v>
      </c>
      <c r="P17" s="60">
        <f>VLOOKUP($A17,'Return Data'!$B$7:$R$2292,15,0)</f>
        <v>7.9771999999999998</v>
      </c>
      <c r="Q17" s="61">
        <f t="shared" si="6"/>
        <v>2</v>
      </c>
      <c r="R17" s="60">
        <f>VLOOKUP($A17,'Return Data'!$B$7:$R$2292,16,0)</f>
        <v>9.8286999999999995</v>
      </c>
      <c r="S17" s="62">
        <f t="shared" si="7"/>
        <v>2</v>
      </c>
    </row>
    <row r="18" spans="1:19" x14ac:dyDescent="0.3">
      <c r="A18" s="58" t="s">
        <v>1495</v>
      </c>
      <c r="B18" s="59">
        <f>VLOOKUP($A18,'Return Data'!$B$7:$R$2292,3,0)</f>
        <v>44918</v>
      </c>
      <c r="C18" s="60">
        <f>VLOOKUP($A18,'Return Data'!$B$7:$R$2292,4,0)</f>
        <v>25.8767</v>
      </c>
      <c r="D18" s="60">
        <f>VLOOKUP($A18,'Return Data'!$B$7:$R$2292,10,0)</f>
        <v>0.49509999999999998</v>
      </c>
      <c r="E18" s="61">
        <f t="shared" si="0"/>
        <v>18</v>
      </c>
      <c r="F18" s="60">
        <f>VLOOKUP($A18,'Return Data'!$B$7:$R$2292,11,0)</f>
        <v>5.8667999999999996</v>
      </c>
      <c r="G18" s="61">
        <f t="shared" si="1"/>
        <v>18</v>
      </c>
      <c r="H18" s="60">
        <f>VLOOKUP($A18,'Return Data'!$B$7:$R$2292,12,0)</f>
        <v>-0.14399999999999999</v>
      </c>
      <c r="I18" s="61">
        <f t="shared" si="2"/>
        <v>20</v>
      </c>
      <c r="J18" s="60">
        <f>VLOOKUP($A18,'Return Data'!$B$7:$R$2292,13,0)</f>
        <v>-4.3299999999999998E-2</v>
      </c>
      <c r="K18" s="61">
        <f t="shared" si="3"/>
        <v>20</v>
      </c>
      <c r="L18" s="60">
        <f>VLOOKUP($A18,'Return Data'!$B$7:$R$2292,17,0)</f>
        <v>3.1442000000000001</v>
      </c>
      <c r="M18" s="61">
        <f t="shared" si="4"/>
        <v>18</v>
      </c>
      <c r="N18" s="60">
        <f>VLOOKUP($A18,'Return Data'!$B$7:$R$2292,14,0)</f>
        <v>4.5689000000000002</v>
      </c>
      <c r="O18" s="61">
        <f t="shared" si="5"/>
        <v>17</v>
      </c>
      <c r="P18" s="60">
        <f>VLOOKUP($A18,'Return Data'!$B$7:$R$2292,15,0)</f>
        <v>4.6933999999999996</v>
      </c>
      <c r="Q18" s="61">
        <f t="shared" si="6"/>
        <v>16</v>
      </c>
      <c r="R18" s="60">
        <f>VLOOKUP($A18,'Return Data'!$B$7:$R$2292,16,0)</f>
        <v>7.6901000000000002</v>
      </c>
      <c r="S18" s="62">
        <f t="shared" si="7"/>
        <v>14</v>
      </c>
    </row>
    <row r="19" spans="1:19" x14ac:dyDescent="0.3">
      <c r="A19" s="58" t="s">
        <v>1497</v>
      </c>
      <c r="B19" s="59">
        <f>VLOOKUP($A19,'Return Data'!$B$7:$R$2292,3,0)</f>
        <v>44918</v>
      </c>
      <c r="C19" s="60">
        <f>VLOOKUP($A19,'Return Data'!$B$7:$R$2292,4,0)</f>
        <v>44.278500000000001</v>
      </c>
      <c r="D19" s="60">
        <f>VLOOKUP($A19,'Return Data'!$B$7:$R$2292,10,0)</f>
        <v>4.7283999999999997</v>
      </c>
      <c r="E19" s="61">
        <f t="shared" si="0"/>
        <v>13</v>
      </c>
      <c r="F19" s="60">
        <f>VLOOKUP($A19,'Return Data'!$B$7:$R$2292,11,0)</f>
        <v>13.5344</v>
      </c>
      <c r="G19" s="61">
        <f t="shared" si="1"/>
        <v>2</v>
      </c>
      <c r="H19" s="60">
        <f>VLOOKUP($A19,'Return Data'!$B$7:$R$2292,12,0)</f>
        <v>5.0762999999999998</v>
      </c>
      <c r="I19" s="61">
        <f t="shared" si="2"/>
        <v>6</v>
      </c>
      <c r="J19" s="60">
        <f>VLOOKUP($A19,'Return Data'!$B$7:$R$2292,13,0)</f>
        <v>3.7637999999999998</v>
      </c>
      <c r="K19" s="61">
        <f t="shared" si="3"/>
        <v>7</v>
      </c>
      <c r="L19" s="60">
        <f>VLOOKUP($A19,'Return Data'!$B$7:$R$2292,17,0)</f>
        <v>8.8033000000000001</v>
      </c>
      <c r="M19" s="61">
        <f t="shared" si="4"/>
        <v>5</v>
      </c>
      <c r="N19" s="60">
        <f>VLOOKUP($A19,'Return Data'!$B$7:$R$2292,14,0)</f>
        <v>10.1465</v>
      </c>
      <c r="O19" s="61">
        <f t="shared" si="5"/>
        <v>3</v>
      </c>
      <c r="P19" s="60">
        <f>VLOOKUP($A19,'Return Data'!$B$7:$R$2292,15,0)</f>
        <v>8.1331000000000007</v>
      </c>
      <c r="Q19" s="61">
        <f t="shared" si="6"/>
        <v>1</v>
      </c>
      <c r="R19" s="60">
        <f>VLOOKUP($A19,'Return Data'!$B$7:$R$2292,16,0)</f>
        <v>8.1143000000000001</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18</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44918</v>
      </c>
      <c r="C21" s="60">
        <f>VLOOKUP($A21,'Return Data'!$B$7:$R$2292,4,0)</f>
        <v>68.368300000000005</v>
      </c>
      <c r="D21" s="60">
        <f>VLOOKUP($A21,'Return Data'!$B$7:$R$2292,10,0)</f>
        <v>6.9070999999999998</v>
      </c>
      <c r="E21" s="61">
        <f t="shared" si="0"/>
        <v>6</v>
      </c>
      <c r="F21" s="60">
        <f>VLOOKUP($A21,'Return Data'!$B$7:$R$2292,11,0)</f>
        <v>8.4153000000000002</v>
      </c>
      <c r="G21" s="61">
        <f t="shared" si="1"/>
        <v>17</v>
      </c>
      <c r="H21" s="60">
        <f>VLOOKUP($A21,'Return Data'!$B$7:$R$2292,12,0)</f>
        <v>2.1924999999999999</v>
      </c>
      <c r="I21" s="61">
        <f t="shared" si="2"/>
        <v>15</v>
      </c>
      <c r="J21" s="60">
        <f>VLOOKUP($A21,'Return Data'!$B$7:$R$2292,13,0)</f>
        <v>1.1954</v>
      </c>
      <c r="K21" s="61">
        <f t="shared" si="3"/>
        <v>15</v>
      </c>
      <c r="L21" s="60">
        <f>VLOOKUP($A21,'Return Data'!$B$7:$R$2292,17,0)</f>
        <v>4.3414000000000001</v>
      </c>
      <c r="M21" s="61">
        <f t="shared" si="4"/>
        <v>17</v>
      </c>
      <c r="N21" s="60">
        <f>VLOOKUP($A21,'Return Data'!$B$7:$R$2292,14,0)</f>
        <v>5.9059999999999997</v>
      </c>
      <c r="O21" s="61">
        <f t="shared" si="5"/>
        <v>14</v>
      </c>
      <c r="P21" s="60">
        <f>VLOOKUP($A21,'Return Data'!$B$7:$R$2292,15,0)</f>
        <v>5.6688999999999998</v>
      </c>
      <c r="Q21" s="61">
        <f t="shared" si="6"/>
        <v>11</v>
      </c>
      <c r="R21" s="60">
        <f>VLOOKUP($A21,'Return Data'!$B$7:$R$2292,16,0)</f>
        <v>8.0782000000000007</v>
      </c>
      <c r="S21" s="62">
        <f t="shared" si="7"/>
        <v>12</v>
      </c>
    </row>
    <row r="22" spans="1:19" x14ac:dyDescent="0.3">
      <c r="A22" s="58" t="s">
        <v>1819</v>
      </c>
      <c r="B22" s="59">
        <f>VLOOKUP($A22,'Return Data'!$B$7:$R$2292,3,0)</f>
        <v>44918</v>
      </c>
      <c r="C22" s="60">
        <f>VLOOKUP($A22,'Return Data'!$B$7:$R$2292,4,0)</f>
        <v>22.7028</v>
      </c>
      <c r="D22" s="60">
        <f>VLOOKUP($A22,'Return Data'!$B$7:$R$2292,10,0)</f>
        <v>5.5435999999999996</v>
      </c>
      <c r="E22" s="61">
        <f t="shared" si="0"/>
        <v>9</v>
      </c>
      <c r="F22" s="60">
        <f>VLOOKUP($A22,'Return Data'!$B$7:$R$2292,11,0)</f>
        <v>9.2537000000000003</v>
      </c>
      <c r="G22" s="61">
        <f t="shared" si="1"/>
        <v>16</v>
      </c>
      <c r="H22" s="60">
        <f>VLOOKUP($A22,'Return Data'!$B$7:$R$2292,12,0)</f>
        <v>3.8712</v>
      </c>
      <c r="I22" s="61">
        <f t="shared" si="2"/>
        <v>10</v>
      </c>
      <c r="J22" s="60">
        <f>VLOOKUP($A22,'Return Data'!$B$7:$R$2292,13,0)</f>
        <v>3.0535000000000001</v>
      </c>
      <c r="K22" s="61">
        <f t="shared" si="3"/>
        <v>11</v>
      </c>
      <c r="L22" s="60">
        <f>VLOOKUP($A22,'Return Data'!$B$7:$R$2292,17,0)</f>
        <v>4.6303000000000001</v>
      </c>
      <c r="M22" s="61">
        <f t="shared" si="4"/>
        <v>14</v>
      </c>
      <c r="N22" s="60">
        <f>VLOOKUP($A22,'Return Data'!$B$7:$R$2292,14,0)</f>
        <v>4.5980999999999996</v>
      </c>
      <c r="O22" s="61">
        <f t="shared" si="5"/>
        <v>16</v>
      </c>
      <c r="P22" s="60">
        <f>VLOOKUP($A22,'Return Data'!$B$7:$R$2292,15,0)</f>
        <v>4.7359</v>
      </c>
      <c r="Q22" s="61">
        <f t="shared" si="6"/>
        <v>14</v>
      </c>
      <c r="R22" s="60">
        <f>VLOOKUP($A22,'Return Data'!$B$7:$R$2292,16,0)</f>
        <v>6.8293999999999997</v>
      </c>
      <c r="S22" s="62">
        <f t="shared" si="7"/>
        <v>18</v>
      </c>
    </row>
    <row r="23" spans="1:19" x14ac:dyDescent="0.3">
      <c r="A23" s="58" t="s">
        <v>1500</v>
      </c>
      <c r="B23" s="59">
        <f>VLOOKUP($A23,'Return Data'!$B$7:$R$2292,3,0)</f>
        <v>44918</v>
      </c>
      <c r="C23" s="60">
        <f>VLOOKUP($A23,'Return Data'!$B$7:$R$2292,4,0)</f>
        <v>46.082799999999999</v>
      </c>
      <c r="D23" s="60">
        <f>VLOOKUP($A23,'Return Data'!$B$7:$R$2292,10,0)</f>
        <v>7.5518000000000001</v>
      </c>
      <c r="E23" s="61">
        <f t="shared" si="0"/>
        <v>4</v>
      </c>
      <c r="F23" s="60">
        <f>VLOOKUP($A23,'Return Data'!$B$7:$R$2292,11,0)</f>
        <v>9.4960000000000004</v>
      </c>
      <c r="G23" s="61">
        <f t="shared" si="1"/>
        <v>13</v>
      </c>
      <c r="H23" s="60">
        <f>VLOOKUP($A23,'Return Data'!$B$7:$R$2292,12,0)</f>
        <v>4.6986999999999997</v>
      </c>
      <c r="I23" s="61">
        <f t="shared" si="2"/>
        <v>7</v>
      </c>
      <c r="J23" s="60">
        <f>VLOOKUP($A23,'Return Data'!$B$7:$R$2292,13,0)</f>
        <v>4.8164999999999996</v>
      </c>
      <c r="K23" s="61">
        <f t="shared" si="3"/>
        <v>5</v>
      </c>
      <c r="L23" s="60">
        <f>VLOOKUP($A23,'Return Data'!$B$7:$R$2292,17,0)</f>
        <v>7.5407000000000002</v>
      </c>
      <c r="M23" s="61">
        <f t="shared" si="4"/>
        <v>9</v>
      </c>
      <c r="N23" s="60">
        <f>VLOOKUP($A23,'Return Data'!$B$7:$R$2292,14,0)</f>
        <v>1.7102999999999999</v>
      </c>
      <c r="O23" s="61">
        <f t="shared" si="5"/>
        <v>18</v>
      </c>
      <c r="P23" s="60">
        <f>VLOOKUP($A23,'Return Data'!$B$7:$R$2292,15,0)</f>
        <v>2.3109999999999999</v>
      </c>
      <c r="Q23" s="61">
        <f t="shared" si="6"/>
        <v>18</v>
      </c>
      <c r="R23" s="60">
        <f>VLOOKUP($A23,'Return Data'!$B$7:$R$2292,16,0)</f>
        <v>8.3924000000000003</v>
      </c>
      <c r="S23" s="62">
        <f t="shared" si="7"/>
        <v>8</v>
      </c>
    </row>
    <row r="24" spans="1:19" x14ac:dyDescent="0.3">
      <c r="A24" s="58" t="s">
        <v>1856</v>
      </c>
      <c r="B24" s="59">
        <f>VLOOKUP($A24,'Return Data'!$B$7:$R$2292,3,0)</f>
        <v>44918</v>
      </c>
      <c r="C24" s="60">
        <f>VLOOKUP($A24,'Return Data'!$B$7:$R$2292,4,0)</f>
        <v>55.588299999999997</v>
      </c>
      <c r="D24" s="60">
        <f>VLOOKUP($A24,'Return Data'!$B$7:$R$2292,10,0)</f>
        <v>4.6946000000000003</v>
      </c>
      <c r="E24" s="61">
        <f t="shared" si="0"/>
        <v>14</v>
      </c>
      <c r="F24" s="60">
        <f>VLOOKUP($A24,'Return Data'!$B$7:$R$2292,11,0)</f>
        <v>12.711600000000001</v>
      </c>
      <c r="G24" s="61">
        <f t="shared" si="1"/>
        <v>3</v>
      </c>
      <c r="H24" s="60">
        <f>VLOOKUP($A24,'Return Data'!$B$7:$R$2292,12,0)</f>
        <v>6.6208999999999998</v>
      </c>
      <c r="I24" s="61">
        <f t="shared" si="2"/>
        <v>2</v>
      </c>
      <c r="J24" s="60">
        <f>VLOOKUP($A24,'Return Data'!$B$7:$R$2292,13,0)</f>
        <v>4.4237000000000002</v>
      </c>
      <c r="K24" s="61">
        <f t="shared" si="3"/>
        <v>6</v>
      </c>
      <c r="L24" s="60">
        <f>VLOOKUP($A24,'Return Data'!$B$7:$R$2292,17,0)</f>
        <v>9.4057999999999993</v>
      </c>
      <c r="M24" s="61">
        <f t="shared" si="4"/>
        <v>3</v>
      </c>
      <c r="N24" s="60">
        <f>VLOOKUP($A24,'Return Data'!$B$7:$R$2292,14,0)</f>
        <v>10.4503</v>
      </c>
      <c r="O24" s="61">
        <f t="shared" si="5"/>
        <v>2</v>
      </c>
      <c r="P24" s="60">
        <f>VLOOKUP($A24,'Return Data'!$B$7:$R$2292,15,0)</f>
        <v>7.7125000000000004</v>
      </c>
      <c r="Q24" s="61">
        <f t="shared" si="6"/>
        <v>4</v>
      </c>
      <c r="R24" s="60">
        <f>VLOOKUP($A24,'Return Data'!$B$7:$R$2292,16,0)</f>
        <v>8.1995000000000005</v>
      </c>
      <c r="S24" s="62">
        <f t="shared" si="7"/>
        <v>10</v>
      </c>
    </row>
    <row r="25" spans="1:19" x14ac:dyDescent="0.3">
      <c r="A25" s="58" t="s">
        <v>1502</v>
      </c>
      <c r="B25" s="59">
        <f>VLOOKUP($A25,'Return Data'!$B$7:$R$2292,3,0)</f>
        <v>44918</v>
      </c>
      <c r="C25" s="60">
        <f>VLOOKUP($A25,'Return Data'!$B$7:$R$2292,4,0)</f>
        <v>24.306899999999999</v>
      </c>
      <c r="D25" s="60">
        <f>VLOOKUP($A25,'Return Data'!$B$7:$R$2292,10,0)</f>
        <v>7.9961000000000002</v>
      </c>
      <c r="E25" s="61">
        <f t="shared" si="0"/>
        <v>2</v>
      </c>
      <c r="F25" s="60">
        <f>VLOOKUP($A25,'Return Data'!$B$7:$R$2292,11,0)</f>
        <v>11.083399999999999</v>
      </c>
      <c r="G25" s="61">
        <f t="shared" si="1"/>
        <v>8</v>
      </c>
      <c r="H25" s="60">
        <f>VLOOKUP($A25,'Return Data'!$B$7:$R$2292,12,0)</f>
        <v>4.1885000000000003</v>
      </c>
      <c r="I25" s="61">
        <f t="shared" si="2"/>
        <v>8</v>
      </c>
      <c r="J25" s="60">
        <f>VLOOKUP($A25,'Return Data'!$B$7:$R$2292,13,0)</f>
        <v>2.9426000000000001</v>
      </c>
      <c r="K25" s="61">
        <f t="shared" si="3"/>
        <v>12</v>
      </c>
      <c r="L25" s="60">
        <f>VLOOKUP($A25,'Return Data'!$B$7:$R$2292,17,0)</f>
        <v>8.7077000000000009</v>
      </c>
      <c r="M25" s="61">
        <f t="shared" si="4"/>
        <v>6</v>
      </c>
      <c r="N25" s="60">
        <f>VLOOKUP($A25,'Return Data'!$B$7:$R$2292,14,0)</f>
        <v>7.9295</v>
      </c>
      <c r="O25" s="61">
        <f t="shared" si="5"/>
        <v>9</v>
      </c>
      <c r="P25" s="60">
        <f>VLOOKUP($A25,'Return Data'!$B$7:$R$2292,15,0)</f>
        <v>4.7298999999999998</v>
      </c>
      <c r="Q25" s="61">
        <f t="shared" si="6"/>
        <v>15</v>
      </c>
      <c r="R25" s="60">
        <f>VLOOKUP($A25,'Return Data'!$B$7:$R$2292,16,0)</f>
        <v>7.1837</v>
      </c>
      <c r="S25" s="62">
        <f t="shared" si="7"/>
        <v>16</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18</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44918</v>
      </c>
      <c r="C27" s="60">
        <f>VLOOKUP($A27,'Return Data'!$B$7:$R$2292,4,0)</f>
        <v>53.25</v>
      </c>
      <c r="D27" s="60">
        <f>VLOOKUP($A27,'Return Data'!$B$7:$R$2292,10,0)</f>
        <v>6.5258000000000003</v>
      </c>
      <c r="E27" s="61">
        <f t="shared" si="0"/>
        <v>7</v>
      </c>
      <c r="F27" s="60">
        <f>VLOOKUP($A27,'Return Data'!$B$7:$R$2292,11,0)</f>
        <v>12.6137</v>
      </c>
      <c r="G27" s="61">
        <f t="shared" si="1"/>
        <v>4</v>
      </c>
      <c r="H27" s="60">
        <f>VLOOKUP($A27,'Return Data'!$B$7:$R$2292,12,0)</f>
        <v>4.1430999999999996</v>
      </c>
      <c r="I27" s="61">
        <f t="shared" si="2"/>
        <v>9</v>
      </c>
      <c r="J27" s="60">
        <f>VLOOKUP($A27,'Return Data'!$B$7:$R$2292,13,0)</f>
        <v>3.2364999999999999</v>
      </c>
      <c r="K27" s="61">
        <f t="shared" si="3"/>
        <v>10</v>
      </c>
      <c r="L27" s="60">
        <f>VLOOKUP($A27,'Return Data'!$B$7:$R$2292,17,0)</f>
        <v>8.2885000000000009</v>
      </c>
      <c r="M27" s="61">
        <f>RANK(L27,L$8:L$27,0)</f>
        <v>7</v>
      </c>
      <c r="N27" s="60">
        <f>VLOOKUP($A27,'Return Data'!$B$7:$R$2292,14,0)</f>
        <v>8.6419999999999995</v>
      </c>
      <c r="O27" s="61">
        <f>RANK(N27,N$8:N$27,0)</f>
        <v>6</v>
      </c>
      <c r="P27" s="60">
        <f>VLOOKUP($A27,'Return Data'!$B$7:$R$2292,15,0)</f>
        <v>6.3906000000000001</v>
      </c>
      <c r="Q27" s="61">
        <f>RANK(P27,P$8:P$27,0)</f>
        <v>6</v>
      </c>
      <c r="R27" s="60">
        <f>VLOOKUP($A27,'Return Data'!$B$7:$R$2292,16,0)</f>
        <v>9.1845999999999997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4.9632399999999999</v>
      </c>
      <c r="E29" s="69"/>
      <c r="F29" s="70">
        <f>AVERAGE(F8:F27)</f>
        <v>9.5888050000000007</v>
      </c>
      <c r="G29" s="69"/>
      <c r="H29" s="70">
        <f>AVERAGE(H8:H27)</f>
        <v>4.4504450000000011</v>
      </c>
      <c r="I29" s="69"/>
      <c r="J29" s="70">
        <f>AVERAGE(J8:J27)</f>
        <v>3.70343</v>
      </c>
      <c r="K29" s="69"/>
      <c r="L29" s="70">
        <f>AVERAGE(L8:L27)</f>
        <v>6.4238100000000005</v>
      </c>
      <c r="M29" s="69"/>
      <c r="N29" s="70">
        <f>AVERAGE(N8:N27)</f>
        <v>6.7932800000000011</v>
      </c>
      <c r="O29" s="69"/>
      <c r="P29" s="70">
        <f>AVERAGE(P8:P27)</f>
        <v>5.2812450000000002</v>
      </c>
      <c r="Q29" s="69"/>
      <c r="R29" s="70">
        <f>AVERAGE(R8:R27)</f>
        <v>7.4825249999999981</v>
      </c>
      <c r="S29" s="71"/>
    </row>
    <row r="30" spans="1:19" x14ac:dyDescent="0.3">
      <c r="A30" s="68" t="s">
        <v>28</v>
      </c>
      <c r="B30" s="69"/>
      <c r="C30" s="69"/>
      <c r="D30" s="70">
        <f>MIN(D8:D27)</f>
        <v>0</v>
      </c>
      <c r="E30" s="69"/>
      <c r="F30" s="70">
        <f>MIN(F8:F27)</f>
        <v>0</v>
      </c>
      <c r="G30" s="69"/>
      <c r="H30" s="70">
        <f>MIN(H8:H27)</f>
        <v>-0.14399999999999999</v>
      </c>
      <c r="I30" s="69"/>
      <c r="J30" s="70">
        <f>MIN(J8:J27)</f>
        <v>-4.3299999999999998E-2</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9.6023999999999994</v>
      </c>
      <c r="E31" s="73"/>
      <c r="F31" s="74">
        <f>MAX(F8:F27)</f>
        <v>14.3879</v>
      </c>
      <c r="G31" s="73"/>
      <c r="H31" s="74">
        <f>MAX(H8:H27)</f>
        <v>28.162800000000001</v>
      </c>
      <c r="I31" s="73"/>
      <c r="J31" s="74">
        <f>MAX(J8:J27)</f>
        <v>21.5398</v>
      </c>
      <c r="K31" s="73"/>
      <c r="L31" s="74">
        <f>MAX(L8:L27)</f>
        <v>14.509499999999999</v>
      </c>
      <c r="M31" s="73"/>
      <c r="N31" s="74">
        <f>MAX(N8:N27)</f>
        <v>13.352600000000001</v>
      </c>
      <c r="O31" s="73"/>
      <c r="P31" s="74">
        <f>MAX(P8:P27)</f>
        <v>8.1331000000000007</v>
      </c>
      <c r="Q31" s="73"/>
      <c r="R31" s="74">
        <f>MAX(R8:R27)</f>
        <v>10.117100000000001</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44918</v>
      </c>
      <c r="C8" s="60">
        <f>VLOOKUP($A8,'Return Data'!$B$7:$R$2292,4,0)</f>
        <v>18.73</v>
      </c>
      <c r="D8" s="60">
        <f>VLOOKUP($A8,'Return Data'!$B$7:$R$2292,10,0)</f>
        <v>0.37509999999999999</v>
      </c>
      <c r="E8" s="61">
        <f t="shared" ref="E8" si="0">RANK(D8,D$8:D$30,0)</f>
        <v>18</v>
      </c>
      <c r="F8" s="60">
        <f>VLOOKUP($A8,'Return Data'!$B$7:$R$2292,11,0)</f>
        <v>6.2996999999999996</v>
      </c>
      <c r="G8" s="61">
        <f t="shared" ref="G8" si="1">RANK(F8,F$8:F$30,0)</f>
        <v>12</v>
      </c>
      <c r="H8" s="60">
        <f>VLOOKUP($A8,'Return Data'!$B$7:$R$2292,12,0)</f>
        <v>1.0247999999999999</v>
      </c>
      <c r="I8" s="61">
        <f t="shared" ref="I8" si="2">RANK(H8,H$8:H$30,0)</f>
        <v>21</v>
      </c>
      <c r="J8" s="60">
        <f>VLOOKUP($A8,'Return Data'!$B$7:$R$2292,13,0)</f>
        <v>-0.37230000000000002</v>
      </c>
      <c r="K8" s="61">
        <f t="shared" ref="K8" si="3">RANK(J8,J$8:J$30,0)</f>
        <v>22</v>
      </c>
      <c r="L8" s="60">
        <f>VLOOKUP($A8,'Return Data'!$B$7:$R$2292,17,0)</f>
        <v>6.8026999999999997</v>
      </c>
      <c r="M8" s="61">
        <f t="shared" ref="M8" si="4">RANK(L8,L$8:L$30,0)</f>
        <v>19</v>
      </c>
      <c r="N8" s="60">
        <f>VLOOKUP($A8,'Return Data'!$B$7:$R$2292,14,0)</f>
        <v>8.3294999999999995</v>
      </c>
      <c r="O8" s="61">
        <f>RANK(N8,N$8:N$30,0)</f>
        <v>15</v>
      </c>
      <c r="P8" s="60">
        <f>VLOOKUP($A8,'Return Data'!$B$7:$R$2292,15,0)</f>
        <v>6.4626000000000001</v>
      </c>
      <c r="Q8" s="61">
        <f>RANK(P8,P$8:P$30,0)</f>
        <v>15</v>
      </c>
      <c r="R8" s="60">
        <f>VLOOKUP($A8,'Return Data'!$B$7:$R$2292,16,0)</f>
        <v>8.0823999999999998</v>
      </c>
      <c r="S8" s="62">
        <f t="shared" ref="S8" si="5">RANK(R8,R$8:R$30,0)</f>
        <v>16</v>
      </c>
    </row>
    <row r="9" spans="1:20" x14ac:dyDescent="0.3">
      <c r="A9" s="58" t="s">
        <v>1510</v>
      </c>
      <c r="B9" s="59">
        <f>VLOOKUP($A9,'Return Data'!$B$7:$R$2292,3,0)</f>
        <v>44918</v>
      </c>
      <c r="C9" s="60">
        <f>VLOOKUP($A9,'Return Data'!$B$7:$R$2292,4,0)</f>
        <v>18.47</v>
      </c>
      <c r="D9" s="60">
        <f>VLOOKUP($A9,'Return Data'!$B$7:$R$2292,10,0)</f>
        <v>1.0394000000000001</v>
      </c>
      <c r="E9" s="61">
        <f t="shared" ref="E9:E30" si="6">RANK(D9,D$8:D$30,0)</f>
        <v>12</v>
      </c>
      <c r="F9" s="60">
        <f>VLOOKUP($A9,'Return Data'!$B$7:$R$2292,11,0)</f>
        <v>7.1345999999999998</v>
      </c>
      <c r="G9" s="61">
        <f t="shared" ref="G9:G30" si="7">RANK(F9,F$8:F$30,0)</f>
        <v>8</v>
      </c>
      <c r="H9" s="60">
        <f>VLOOKUP($A9,'Return Data'!$B$7:$R$2292,12,0)</f>
        <v>2.4403999999999999</v>
      </c>
      <c r="I9" s="61">
        <f t="shared" ref="I9:I30" si="8">RANK(H9,H$8:H$30,0)</f>
        <v>17</v>
      </c>
      <c r="J9" s="60">
        <f>VLOOKUP($A9,'Return Data'!$B$7:$R$2292,13,0)</f>
        <v>1.3165</v>
      </c>
      <c r="K9" s="61">
        <f t="shared" ref="K9:K30" si="9">RANK(J9,J$8:J$30,0)</f>
        <v>20</v>
      </c>
      <c r="L9" s="60">
        <f>VLOOKUP($A9,'Return Data'!$B$7:$R$2292,17,0)</f>
        <v>8.1539000000000001</v>
      </c>
      <c r="M9" s="61">
        <f t="shared" ref="M9:M30" si="10">RANK(L9,L$8:L$30,0)</f>
        <v>15</v>
      </c>
      <c r="N9" s="60">
        <f>VLOOKUP($A9,'Return Data'!$B$7:$R$2292,14,0)</f>
        <v>9.1759000000000004</v>
      </c>
      <c r="O9" s="61">
        <f t="shared" ref="O9:O30" si="11">RANK(N9,N$8:N$30,0)</f>
        <v>11</v>
      </c>
      <c r="P9" s="60">
        <f>VLOOKUP($A9,'Return Data'!$B$7:$R$2292,15,0)</f>
        <v>8.7451000000000008</v>
      </c>
      <c r="Q9" s="61">
        <f t="shared" ref="Q9:Q28" si="12">RANK(P9,P$8:P$30,0)</f>
        <v>4</v>
      </c>
      <c r="R9" s="60">
        <f>VLOOKUP($A9,'Return Data'!$B$7:$R$2292,16,0)</f>
        <v>8.6883999999999997</v>
      </c>
      <c r="S9" s="62">
        <f t="shared" ref="S9:S30" si="13">RANK(R9,R$8:R$30,0)</f>
        <v>10</v>
      </c>
    </row>
    <row r="10" spans="1:20" x14ac:dyDescent="0.3">
      <c r="A10" s="58" t="s">
        <v>1918</v>
      </c>
      <c r="B10" s="59">
        <f>VLOOKUP($A10,'Return Data'!$B$7:$R$2292,3,0)</f>
        <v>44918</v>
      </c>
      <c r="C10" s="60">
        <f>VLOOKUP($A10,'Return Data'!$B$7:$R$2292,4,0)</f>
        <v>13.0999</v>
      </c>
      <c r="D10" s="60">
        <f>VLOOKUP($A10,'Return Data'!$B$7:$R$2292,10,0)</f>
        <v>0.88639999999999997</v>
      </c>
      <c r="E10" s="61">
        <f t="shared" si="6"/>
        <v>16</v>
      </c>
      <c r="F10" s="60">
        <f>VLOOKUP($A10,'Return Data'!$B$7:$R$2292,11,0)</f>
        <v>7.2224000000000004</v>
      </c>
      <c r="G10" s="61">
        <f t="shared" si="7"/>
        <v>7</v>
      </c>
      <c r="H10" s="60">
        <f>VLOOKUP($A10,'Return Data'!$B$7:$R$2292,12,0)</f>
        <v>3.5737000000000001</v>
      </c>
      <c r="I10" s="61">
        <f t="shared" si="8"/>
        <v>11</v>
      </c>
      <c r="J10" s="60">
        <f>VLOOKUP($A10,'Return Data'!$B$7:$R$2292,13,0)</f>
        <v>4.2156000000000002</v>
      </c>
      <c r="K10" s="61">
        <f t="shared" si="9"/>
        <v>10</v>
      </c>
      <c r="L10" s="60">
        <f>VLOOKUP($A10,'Return Data'!$B$7:$R$2292,17,0)</f>
        <v>5.7232000000000003</v>
      </c>
      <c r="M10" s="61">
        <f t="shared" si="10"/>
        <v>22</v>
      </c>
      <c r="N10" s="60">
        <f>VLOOKUP($A10,'Return Data'!$B$7:$R$2292,14,0)</f>
        <v>7.9547999999999996</v>
      </c>
      <c r="O10" s="61">
        <f t="shared" si="11"/>
        <v>17</v>
      </c>
      <c r="P10" s="60"/>
      <c r="Q10" s="61"/>
      <c r="R10" s="60">
        <f>VLOOKUP($A10,'Return Data'!$B$7:$R$2292,16,0)</f>
        <v>8.2242999999999995</v>
      </c>
      <c r="S10" s="62">
        <f t="shared" si="13"/>
        <v>14</v>
      </c>
    </row>
    <row r="11" spans="1:20" x14ac:dyDescent="0.3">
      <c r="A11" s="58" t="s">
        <v>1511</v>
      </c>
      <c r="B11" s="59">
        <f>VLOOKUP($A11,'Return Data'!$B$7:$R$2292,3,0)</f>
        <v>44918</v>
      </c>
      <c r="C11" s="60">
        <f>VLOOKUP($A11,'Return Data'!$B$7:$R$2292,4,0)</f>
        <v>18.155999999999999</v>
      </c>
      <c r="D11" s="60">
        <f>VLOOKUP($A11,'Return Data'!$B$7:$R$2292,10,0)</f>
        <v>1.4472</v>
      </c>
      <c r="E11" s="61">
        <f t="shared" si="6"/>
        <v>9</v>
      </c>
      <c r="F11" s="60">
        <f>VLOOKUP($A11,'Return Data'!$B$7:$R$2292,11,0)</f>
        <v>6.1692</v>
      </c>
      <c r="G11" s="61">
        <f t="shared" si="7"/>
        <v>13</v>
      </c>
      <c r="H11" s="60">
        <f>VLOOKUP($A11,'Return Data'!$B$7:$R$2292,12,0)</f>
        <v>4.0578000000000003</v>
      </c>
      <c r="I11" s="61">
        <f t="shared" si="8"/>
        <v>8</v>
      </c>
      <c r="J11" s="60">
        <f>VLOOKUP($A11,'Return Data'!$B$7:$R$2292,13,0)</f>
        <v>6.1382000000000003</v>
      </c>
      <c r="K11" s="61">
        <f t="shared" si="9"/>
        <v>5</v>
      </c>
      <c r="L11" s="60">
        <f>VLOOKUP($A11,'Return Data'!$B$7:$R$2292,17,0)</f>
        <v>9.9924999999999997</v>
      </c>
      <c r="M11" s="61">
        <f t="shared" si="10"/>
        <v>6</v>
      </c>
      <c r="N11" s="60">
        <f>VLOOKUP($A11,'Return Data'!$B$7:$R$2292,14,0)</f>
        <v>9.4818999999999996</v>
      </c>
      <c r="O11" s="61">
        <f t="shared" si="11"/>
        <v>10</v>
      </c>
      <c r="P11" s="60">
        <f>VLOOKUP($A11,'Return Data'!$B$7:$R$2292,15,0)</f>
        <v>7.4147999999999996</v>
      </c>
      <c r="Q11" s="61">
        <f t="shared" si="12"/>
        <v>11</v>
      </c>
      <c r="R11" s="60">
        <f>VLOOKUP($A11,'Return Data'!$B$7:$R$2292,16,0)</f>
        <v>9.2486999999999995</v>
      </c>
      <c r="S11" s="62">
        <f t="shared" si="13"/>
        <v>5</v>
      </c>
    </row>
    <row r="12" spans="1:20" x14ac:dyDescent="0.3">
      <c r="A12" s="58" t="s">
        <v>1512</v>
      </c>
      <c r="B12" s="59">
        <f>VLOOKUP($A12,'Return Data'!$B$7:$R$2292,3,0)</f>
        <v>44918</v>
      </c>
      <c r="C12" s="60">
        <f>VLOOKUP($A12,'Return Data'!$B$7:$R$2292,4,0)</f>
        <v>20.0623</v>
      </c>
      <c r="D12" s="60">
        <f>VLOOKUP($A12,'Return Data'!$B$7:$R$2292,10,0)</f>
        <v>1.0007999999999999</v>
      </c>
      <c r="E12" s="61">
        <f t="shared" si="6"/>
        <v>13</v>
      </c>
      <c r="F12" s="60">
        <f>VLOOKUP($A12,'Return Data'!$B$7:$R$2292,11,0)</f>
        <v>6.4720000000000004</v>
      </c>
      <c r="G12" s="61">
        <f t="shared" si="7"/>
        <v>11</v>
      </c>
      <c r="H12" s="60">
        <f>VLOOKUP($A12,'Return Data'!$B$7:$R$2292,12,0)</f>
        <v>3.6179000000000001</v>
      </c>
      <c r="I12" s="61">
        <f t="shared" si="8"/>
        <v>10</v>
      </c>
      <c r="J12" s="60">
        <f>VLOOKUP($A12,'Return Data'!$B$7:$R$2292,13,0)</f>
        <v>3.9615999999999998</v>
      </c>
      <c r="K12" s="61">
        <f t="shared" si="9"/>
        <v>13</v>
      </c>
      <c r="L12" s="60">
        <f>VLOOKUP($A12,'Return Data'!$B$7:$R$2292,17,0)</f>
        <v>8.8359000000000005</v>
      </c>
      <c r="M12" s="61">
        <f t="shared" si="10"/>
        <v>12</v>
      </c>
      <c r="N12" s="60">
        <f>VLOOKUP($A12,'Return Data'!$B$7:$R$2292,14,0)</f>
        <v>10.1508</v>
      </c>
      <c r="O12" s="61">
        <f t="shared" si="11"/>
        <v>7</v>
      </c>
      <c r="P12" s="60">
        <f>VLOOKUP($A12,'Return Data'!$B$7:$R$2292,15,0)</f>
        <v>8.6951000000000001</v>
      </c>
      <c r="Q12" s="61">
        <f t="shared" si="12"/>
        <v>5</v>
      </c>
      <c r="R12" s="60">
        <f>VLOOKUP($A12,'Return Data'!$B$7:$R$2292,16,0)</f>
        <v>8.8618000000000006</v>
      </c>
      <c r="S12" s="62">
        <f t="shared" si="13"/>
        <v>8</v>
      </c>
    </row>
    <row r="13" spans="1:20" x14ac:dyDescent="0.3">
      <c r="A13" s="58" t="s">
        <v>1513</v>
      </c>
      <c r="B13" s="59">
        <f>VLOOKUP($A13,'Return Data'!$B$7:$R$2292,3,0)</f>
        <v>44918</v>
      </c>
      <c r="C13" s="60">
        <f>VLOOKUP($A13,'Return Data'!$B$7:$R$2292,4,0)</f>
        <v>14.014200000000001</v>
      </c>
      <c r="D13" s="60">
        <f>VLOOKUP($A13,'Return Data'!$B$7:$R$2292,10,0)</f>
        <v>1.5949</v>
      </c>
      <c r="E13" s="61">
        <f t="shared" si="6"/>
        <v>8</v>
      </c>
      <c r="F13" s="60">
        <f>VLOOKUP($A13,'Return Data'!$B$7:$R$2292,11,0)</f>
        <v>7.5153999999999996</v>
      </c>
      <c r="G13" s="61">
        <f t="shared" si="7"/>
        <v>4</v>
      </c>
      <c r="H13" s="60">
        <f>VLOOKUP($A13,'Return Data'!$B$7:$R$2292,12,0)</f>
        <v>4.9737</v>
      </c>
      <c r="I13" s="61">
        <f t="shared" si="8"/>
        <v>4</v>
      </c>
      <c r="J13" s="60">
        <f>VLOOKUP($A13,'Return Data'!$B$7:$R$2292,13,0)</f>
        <v>4.5750000000000002</v>
      </c>
      <c r="K13" s="61">
        <f t="shared" si="9"/>
        <v>7</v>
      </c>
      <c r="L13" s="60">
        <f>VLOOKUP($A13,'Return Data'!$B$7:$R$2292,17,0)</f>
        <v>9.7416</v>
      </c>
      <c r="M13" s="61">
        <f t="shared" si="10"/>
        <v>9</v>
      </c>
      <c r="N13" s="60">
        <f>VLOOKUP($A13,'Return Data'!$B$7:$R$2292,14,0)</f>
        <v>9.6646000000000001</v>
      </c>
      <c r="O13" s="61">
        <f t="shared" si="11"/>
        <v>9</v>
      </c>
      <c r="P13" s="60"/>
      <c r="Q13" s="61"/>
      <c r="R13" s="60">
        <f>VLOOKUP($A13,'Return Data'!$B$7:$R$2292,16,0)</f>
        <v>8.1136999999999997</v>
      </c>
      <c r="S13" s="62">
        <f t="shared" si="13"/>
        <v>15</v>
      </c>
    </row>
    <row r="14" spans="1:20" x14ac:dyDescent="0.3">
      <c r="A14" s="58" t="s">
        <v>1514</v>
      </c>
      <c r="B14" s="59">
        <f>VLOOKUP($A14,'Return Data'!$B$7:$R$2292,3,0)</f>
        <v>44918</v>
      </c>
      <c r="C14" s="60">
        <f>VLOOKUP($A14,'Return Data'!$B$7:$R$2292,4,0)</f>
        <v>54.750999999999998</v>
      </c>
      <c r="D14" s="60">
        <f>VLOOKUP($A14,'Return Data'!$B$7:$R$2292,10,0)</f>
        <v>1.7695000000000001</v>
      </c>
      <c r="E14" s="61">
        <f t="shared" si="6"/>
        <v>5</v>
      </c>
      <c r="F14" s="60">
        <f>VLOOKUP($A14,'Return Data'!$B$7:$R$2292,11,0)</f>
        <v>8.0710999999999995</v>
      </c>
      <c r="G14" s="61">
        <f t="shared" si="7"/>
        <v>2</v>
      </c>
      <c r="H14" s="60">
        <f>VLOOKUP($A14,'Return Data'!$B$7:$R$2292,12,0)</f>
        <v>4.9473000000000003</v>
      </c>
      <c r="I14" s="61">
        <f t="shared" si="8"/>
        <v>5</v>
      </c>
      <c r="J14" s="60">
        <f>VLOOKUP($A14,'Return Data'!$B$7:$R$2292,13,0)</f>
        <v>6.3891</v>
      </c>
      <c r="K14" s="61">
        <f t="shared" si="9"/>
        <v>4</v>
      </c>
      <c r="L14" s="60">
        <f>VLOOKUP($A14,'Return Data'!$B$7:$R$2292,17,0)</f>
        <v>12.4598</v>
      </c>
      <c r="M14" s="61">
        <f t="shared" si="10"/>
        <v>2</v>
      </c>
      <c r="N14" s="60">
        <f>VLOOKUP($A14,'Return Data'!$B$7:$R$2292,14,0)</f>
        <v>10.9908</v>
      </c>
      <c r="O14" s="61">
        <f t="shared" si="11"/>
        <v>4</v>
      </c>
      <c r="P14" s="60">
        <f>VLOOKUP($A14,'Return Data'!$B$7:$R$2292,15,0)</f>
        <v>8.4196000000000009</v>
      </c>
      <c r="Q14" s="61">
        <f t="shared" si="12"/>
        <v>6</v>
      </c>
      <c r="R14" s="60">
        <f>VLOOKUP($A14,'Return Data'!$B$7:$R$2292,16,0)</f>
        <v>10.0501</v>
      </c>
      <c r="S14" s="62">
        <f t="shared" si="13"/>
        <v>2</v>
      </c>
    </row>
    <row r="15" spans="1:20" x14ac:dyDescent="0.3">
      <c r="A15" s="58" t="s">
        <v>1515</v>
      </c>
      <c r="B15" s="59">
        <f>VLOOKUP($A15,'Return Data'!$B$7:$R$2292,3,0)</f>
        <v>44918</v>
      </c>
      <c r="C15" s="60">
        <f>VLOOKUP($A15,'Return Data'!$B$7:$R$2292,4,0)</f>
        <v>19.07</v>
      </c>
      <c r="D15" s="60">
        <f>VLOOKUP($A15,'Return Data'!$B$7:$R$2292,10,0)</f>
        <v>2.4167999999999998</v>
      </c>
      <c r="E15" s="61">
        <f t="shared" si="6"/>
        <v>2</v>
      </c>
      <c r="F15" s="60">
        <f>VLOOKUP($A15,'Return Data'!$B$7:$R$2292,11,0)</f>
        <v>4.7801999999999998</v>
      </c>
      <c r="G15" s="61">
        <f t="shared" si="7"/>
        <v>19</v>
      </c>
      <c r="H15" s="60">
        <f>VLOOKUP($A15,'Return Data'!$B$7:$R$2292,12,0)</f>
        <v>5.3590999999999998</v>
      </c>
      <c r="I15" s="61">
        <f t="shared" si="8"/>
        <v>3</v>
      </c>
      <c r="J15" s="60">
        <f>VLOOKUP($A15,'Return Data'!$B$7:$R$2292,13,0)</f>
        <v>7.4366000000000003</v>
      </c>
      <c r="K15" s="61">
        <f t="shared" si="9"/>
        <v>1</v>
      </c>
      <c r="L15" s="60">
        <f>VLOOKUP($A15,'Return Data'!$B$7:$R$2292,17,0)</f>
        <v>9.1049000000000007</v>
      </c>
      <c r="M15" s="61">
        <f t="shared" si="10"/>
        <v>11</v>
      </c>
      <c r="N15" s="60">
        <f>VLOOKUP($A15,'Return Data'!$B$7:$R$2292,14,0)</f>
        <v>7.6581000000000001</v>
      </c>
      <c r="O15" s="61">
        <f t="shared" si="11"/>
        <v>19</v>
      </c>
      <c r="P15" s="60">
        <f>VLOOKUP($A15,'Return Data'!$B$7:$R$2292,15,0)</f>
        <v>7.6105</v>
      </c>
      <c r="Q15" s="61">
        <f t="shared" si="12"/>
        <v>9</v>
      </c>
      <c r="R15" s="60">
        <f>VLOOKUP($A15,'Return Data'!$B$7:$R$2292,16,0)</f>
        <v>8.3440999999999992</v>
      </c>
      <c r="S15" s="62">
        <f t="shared" si="13"/>
        <v>13</v>
      </c>
    </row>
    <row r="16" spans="1:20" x14ac:dyDescent="0.3">
      <c r="A16" s="58" t="s">
        <v>1516</v>
      </c>
      <c r="B16" s="59">
        <f>VLOOKUP($A16,'Return Data'!$B$7:$R$2292,3,0)</f>
        <v>44918</v>
      </c>
      <c r="C16" s="60">
        <f>VLOOKUP($A16,'Return Data'!$B$7:$R$2292,4,0)</f>
        <v>23.372399999999999</v>
      </c>
      <c r="D16" s="60">
        <f>VLOOKUP($A16,'Return Data'!$B$7:$R$2292,10,0)</f>
        <v>0.99470000000000003</v>
      </c>
      <c r="E16" s="61">
        <f t="shared" si="6"/>
        <v>14</v>
      </c>
      <c r="F16" s="60">
        <f>VLOOKUP($A16,'Return Data'!$B$7:$R$2292,11,0)</f>
        <v>6.6574999999999998</v>
      </c>
      <c r="G16" s="61">
        <f t="shared" si="7"/>
        <v>10</v>
      </c>
      <c r="H16" s="60">
        <f>VLOOKUP($A16,'Return Data'!$B$7:$R$2292,12,0)</f>
        <v>3.3536999999999999</v>
      </c>
      <c r="I16" s="61">
        <f t="shared" si="8"/>
        <v>14</v>
      </c>
      <c r="J16" s="60">
        <f>VLOOKUP($A16,'Return Data'!$B$7:$R$2292,13,0)</f>
        <v>3.5051999999999999</v>
      </c>
      <c r="K16" s="61">
        <f t="shared" si="9"/>
        <v>14</v>
      </c>
      <c r="L16" s="60">
        <f>VLOOKUP($A16,'Return Data'!$B$7:$R$2292,17,0)</f>
        <v>7.5534999999999997</v>
      </c>
      <c r="M16" s="61">
        <f t="shared" si="10"/>
        <v>18</v>
      </c>
      <c r="N16" s="60">
        <f>VLOOKUP($A16,'Return Data'!$B$7:$R$2292,14,0)</f>
        <v>8.3140999999999998</v>
      </c>
      <c r="O16" s="61">
        <f t="shared" si="11"/>
        <v>16</v>
      </c>
      <c r="P16" s="60">
        <f>VLOOKUP($A16,'Return Data'!$B$7:$R$2292,15,0)</f>
        <v>7.3669000000000002</v>
      </c>
      <c r="Q16" s="61">
        <f t="shared" si="12"/>
        <v>12</v>
      </c>
      <c r="R16" s="60">
        <f>VLOOKUP($A16,'Return Data'!$B$7:$R$2292,16,0)</f>
        <v>7.3010000000000002</v>
      </c>
      <c r="S16" s="62">
        <f t="shared" si="13"/>
        <v>21</v>
      </c>
    </row>
    <row r="17" spans="1:19" x14ac:dyDescent="0.3">
      <c r="A17" s="58" t="s">
        <v>1517</v>
      </c>
      <c r="B17" s="59">
        <f>VLOOKUP($A17,'Return Data'!$B$7:$R$2292,3,0)</f>
        <v>44918</v>
      </c>
      <c r="C17" s="60">
        <f>VLOOKUP($A17,'Return Data'!$B$7:$R$2292,4,0)</f>
        <v>27.414000000000001</v>
      </c>
      <c r="D17" s="60">
        <f>VLOOKUP($A17,'Return Data'!$B$7:$R$2292,10,0)</f>
        <v>0.95009999999999994</v>
      </c>
      <c r="E17" s="61">
        <f t="shared" si="6"/>
        <v>15</v>
      </c>
      <c r="F17" s="60">
        <f>VLOOKUP($A17,'Return Data'!$B$7:$R$2292,11,0)</f>
        <v>4.7534999999999998</v>
      </c>
      <c r="G17" s="61">
        <f t="shared" si="7"/>
        <v>20</v>
      </c>
      <c r="H17" s="60">
        <f>VLOOKUP($A17,'Return Data'!$B$7:$R$2292,12,0)</f>
        <v>3.0602</v>
      </c>
      <c r="I17" s="61">
        <f t="shared" si="8"/>
        <v>15</v>
      </c>
      <c r="J17" s="60">
        <f>VLOOKUP($A17,'Return Data'!$B$7:$R$2292,13,0)</f>
        <v>3.41</v>
      </c>
      <c r="K17" s="61">
        <f t="shared" si="9"/>
        <v>15</v>
      </c>
      <c r="L17" s="60">
        <f>VLOOKUP($A17,'Return Data'!$B$7:$R$2292,17,0)</f>
        <v>7.6413000000000002</v>
      </c>
      <c r="M17" s="61">
        <f t="shared" si="10"/>
        <v>17</v>
      </c>
      <c r="N17" s="60">
        <f>VLOOKUP($A17,'Return Data'!$B$7:$R$2292,14,0)</f>
        <v>8.3620000000000001</v>
      </c>
      <c r="O17" s="61">
        <f t="shared" si="11"/>
        <v>14</v>
      </c>
      <c r="P17" s="60">
        <f>VLOOKUP($A17,'Return Data'!$B$7:$R$2292,15,0)</f>
        <v>7.0921000000000003</v>
      </c>
      <c r="Q17" s="61">
        <f t="shared" si="12"/>
        <v>13</v>
      </c>
      <c r="R17" s="60">
        <f>VLOOKUP($A17,'Return Data'!$B$7:$R$2292,16,0)</f>
        <v>7.4032999999999998</v>
      </c>
      <c r="S17" s="62">
        <f t="shared" si="13"/>
        <v>20</v>
      </c>
    </row>
    <row r="18" spans="1:19" x14ac:dyDescent="0.3">
      <c r="A18" s="58" t="s">
        <v>1518</v>
      </c>
      <c r="B18" s="59">
        <f>VLOOKUP($A18,'Return Data'!$B$7:$R$2292,3,0)</f>
        <v>44918</v>
      </c>
      <c r="C18" s="60">
        <f>VLOOKUP($A18,'Return Data'!$B$7:$R$2292,4,0)</f>
        <v>13.145</v>
      </c>
      <c r="D18" s="60">
        <f>VLOOKUP($A18,'Return Data'!$B$7:$R$2292,10,0)</f>
        <v>-0.21790000000000001</v>
      </c>
      <c r="E18" s="61">
        <f t="shared" si="6"/>
        <v>22</v>
      </c>
      <c r="F18" s="60">
        <f>VLOOKUP($A18,'Return Data'!$B$7:$R$2292,11,0)</f>
        <v>4.9157999999999999</v>
      </c>
      <c r="G18" s="61">
        <f t="shared" si="7"/>
        <v>18</v>
      </c>
      <c r="H18" s="60">
        <f>VLOOKUP($A18,'Return Data'!$B$7:$R$2292,12,0)</f>
        <v>0.57850000000000001</v>
      </c>
      <c r="I18" s="61">
        <f t="shared" si="8"/>
        <v>22</v>
      </c>
      <c r="J18" s="60">
        <f>VLOOKUP($A18,'Return Data'!$B$7:$R$2292,13,0)</f>
        <v>-0.61839999999999995</v>
      </c>
      <c r="K18" s="61">
        <f t="shared" si="9"/>
        <v>23</v>
      </c>
      <c r="L18" s="60">
        <f>VLOOKUP($A18,'Return Data'!$B$7:$R$2292,17,0)</f>
        <v>5.7720000000000002</v>
      </c>
      <c r="M18" s="61">
        <f t="shared" si="10"/>
        <v>21</v>
      </c>
      <c r="N18" s="60">
        <f>VLOOKUP($A18,'Return Data'!$B$7:$R$2292,14,0)</f>
        <v>6.8280000000000003</v>
      </c>
      <c r="O18" s="61">
        <f t="shared" si="11"/>
        <v>21</v>
      </c>
      <c r="P18" s="60"/>
      <c r="Q18" s="61"/>
      <c r="R18" s="60">
        <f>VLOOKUP($A18,'Return Data'!$B$7:$R$2292,16,0)</f>
        <v>7.4615</v>
      </c>
      <c r="S18" s="62">
        <f t="shared" si="13"/>
        <v>19</v>
      </c>
    </row>
    <row r="19" spans="1:19" x14ac:dyDescent="0.3">
      <c r="A19" s="58" t="s">
        <v>1519</v>
      </c>
      <c r="B19" s="59">
        <f>VLOOKUP($A19,'Return Data'!$B$7:$R$2292,3,0)</f>
        <v>44918</v>
      </c>
      <c r="C19" s="60">
        <f>VLOOKUP($A19,'Return Data'!$B$7:$R$2292,4,0)</f>
        <v>20.709199999999999</v>
      </c>
      <c r="D19" s="60">
        <f>VLOOKUP($A19,'Return Data'!$B$7:$R$2292,10,0)</f>
        <v>1.9845999999999999</v>
      </c>
      <c r="E19" s="61">
        <f t="shared" si="6"/>
        <v>3</v>
      </c>
      <c r="F19" s="60">
        <f>VLOOKUP($A19,'Return Data'!$B$7:$R$2292,11,0)</f>
        <v>7.2988</v>
      </c>
      <c r="G19" s="61">
        <f t="shared" si="7"/>
        <v>5</v>
      </c>
      <c r="H19" s="60">
        <f>VLOOKUP($A19,'Return Data'!$B$7:$R$2292,12,0)</f>
        <v>5.6161000000000003</v>
      </c>
      <c r="I19" s="61">
        <f t="shared" si="8"/>
        <v>1</v>
      </c>
      <c r="J19" s="60">
        <f>VLOOKUP($A19,'Return Data'!$B$7:$R$2292,13,0)</f>
        <v>7.3510999999999997</v>
      </c>
      <c r="K19" s="61">
        <f t="shared" si="9"/>
        <v>2</v>
      </c>
      <c r="L19" s="60">
        <f>VLOOKUP($A19,'Return Data'!$B$7:$R$2292,17,0)</f>
        <v>9.9840999999999998</v>
      </c>
      <c r="M19" s="61">
        <f t="shared" si="10"/>
        <v>7</v>
      </c>
      <c r="N19" s="60">
        <f>VLOOKUP($A19,'Return Data'!$B$7:$R$2292,14,0)</f>
        <v>10.0825</v>
      </c>
      <c r="O19" s="61">
        <f t="shared" si="11"/>
        <v>8</v>
      </c>
      <c r="P19" s="60">
        <f>VLOOKUP($A19,'Return Data'!$B$7:$R$2292,15,0)</f>
        <v>8.8051999999999992</v>
      </c>
      <c r="Q19" s="61">
        <f t="shared" si="12"/>
        <v>2</v>
      </c>
      <c r="R19" s="60">
        <f>VLOOKUP($A19,'Return Data'!$B$7:$R$2292,16,0)</f>
        <v>9.2840000000000007</v>
      </c>
      <c r="S19" s="62">
        <f t="shared" si="13"/>
        <v>4</v>
      </c>
    </row>
    <row r="20" spans="1:19" x14ac:dyDescent="0.3">
      <c r="A20" t="s">
        <v>2034</v>
      </c>
      <c r="B20" s="59">
        <f>VLOOKUP($A20,'Return Data'!$B$7:$R$2292,3,0)</f>
        <v>44918</v>
      </c>
      <c r="C20" s="60">
        <f>VLOOKUP($A20,'Return Data'!$B$7:$R$2292,4,0)</f>
        <v>25.208100000000002</v>
      </c>
      <c r="D20" s="60">
        <f>VLOOKUP($A20,'Return Data'!$B$7:$R$2292,10,0)</f>
        <v>-0.2094</v>
      </c>
      <c r="E20" s="61">
        <f t="shared" si="6"/>
        <v>21</v>
      </c>
      <c r="F20" s="60">
        <f>VLOOKUP($A20,'Return Data'!$B$7:$R$2292,11,0)</f>
        <v>4.5849000000000002</v>
      </c>
      <c r="G20" s="61">
        <f t="shared" si="7"/>
        <v>21</v>
      </c>
      <c r="H20" s="60">
        <f>VLOOKUP($A20,'Return Data'!$B$7:$R$2292,12,0)</f>
        <v>1.2821</v>
      </c>
      <c r="I20" s="61">
        <f t="shared" si="8"/>
        <v>19</v>
      </c>
      <c r="J20" s="60">
        <f>VLOOKUP($A20,'Return Data'!$B$7:$R$2292,13,0)</f>
        <v>2.5261</v>
      </c>
      <c r="K20" s="61">
        <f t="shared" si="9"/>
        <v>17</v>
      </c>
      <c r="L20" s="60">
        <f>VLOOKUP($A20,'Return Data'!$B$7:$R$2292,17,0)</f>
        <v>9.9555000000000007</v>
      </c>
      <c r="M20" s="61">
        <f t="shared" si="10"/>
        <v>8</v>
      </c>
      <c r="N20" s="60">
        <f>VLOOKUP($A20,'Return Data'!$B$7:$R$2292,14,0)</f>
        <v>10.1616</v>
      </c>
      <c r="O20" s="61">
        <f t="shared" si="11"/>
        <v>6</v>
      </c>
      <c r="P20" s="60">
        <f>VLOOKUP($A20,'Return Data'!$B$7:$R$2292,15,0)</f>
        <v>7.0492999999999997</v>
      </c>
      <c r="Q20" s="61">
        <f t="shared" si="12"/>
        <v>14</v>
      </c>
      <c r="R20" s="60">
        <f>VLOOKUP($A20,'Return Data'!$B$7:$R$2292,16,0)</f>
        <v>8.5863999999999994</v>
      </c>
      <c r="S20" s="62">
        <f t="shared" si="13"/>
        <v>12</v>
      </c>
    </row>
    <row r="21" spans="1:19" x14ac:dyDescent="0.3">
      <c r="A21" t="s">
        <v>2070</v>
      </c>
      <c r="B21" s="59">
        <f>VLOOKUP($A21,'Return Data'!$B$7:$R$2292,3,0)</f>
        <v>44918</v>
      </c>
      <c r="C21" s="60">
        <f>VLOOKUP($A21,'Return Data'!$B$7:$R$2292,4,0)</f>
        <v>17.498899999999999</v>
      </c>
      <c r="D21" s="60">
        <f>VLOOKUP($A21,'Return Data'!$B$7:$R$2292,10,0)</f>
        <v>0.10979999999999999</v>
      </c>
      <c r="E21" s="61">
        <f t="shared" si="6"/>
        <v>19</v>
      </c>
      <c r="F21" s="60">
        <f>VLOOKUP($A21,'Return Data'!$B$7:$R$2292,11,0)</f>
        <v>7.2873999999999999</v>
      </c>
      <c r="G21" s="61">
        <f t="shared" si="7"/>
        <v>6</v>
      </c>
      <c r="H21" s="60">
        <f>VLOOKUP($A21,'Return Data'!$B$7:$R$2292,12,0)</f>
        <v>2.3064</v>
      </c>
      <c r="I21" s="61">
        <f t="shared" si="8"/>
        <v>18</v>
      </c>
      <c r="J21" s="60">
        <f>VLOOKUP($A21,'Return Data'!$B$7:$R$2292,13,0)</f>
        <v>2.9916999999999998</v>
      </c>
      <c r="K21" s="61">
        <f t="shared" si="9"/>
        <v>16</v>
      </c>
      <c r="L21" s="60">
        <f>VLOOKUP($A21,'Return Data'!$B$7:$R$2292,17,0)</f>
        <v>10.818300000000001</v>
      </c>
      <c r="M21" s="61">
        <f t="shared" si="10"/>
        <v>4</v>
      </c>
      <c r="N21" s="60">
        <f>VLOOKUP($A21,'Return Data'!$B$7:$R$2292,14,0)</f>
        <v>11.666499999999999</v>
      </c>
      <c r="O21" s="61">
        <f t="shared" si="11"/>
        <v>2</v>
      </c>
      <c r="P21" s="60">
        <f>VLOOKUP($A21,'Return Data'!$B$7:$R$2292,15,0)</f>
        <v>8.8012999999999995</v>
      </c>
      <c r="Q21" s="61">
        <f t="shared" si="12"/>
        <v>3</v>
      </c>
      <c r="R21" s="60">
        <f>VLOOKUP($A21,'Return Data'!$B$7:$R$2292,16,0)</f>
        <v>9.9603999999999999</v>
      </c>
      <c r="S21" s="62">
        <f t="shared" si="13"/>
        <v>3</v>
      </c>
    </row>
    <row r="22" spans="1:19" x14ac:dyDescent="0.3">
      <c r="A22" s="58" t="s">
        <v>1520</v>
      </c>
      <c r="B22" s="59">
        <f>VLOOKUP($A22,'Return Data'!$B$7:$R$2292,3,0)</f>
        <v>44918</v>
      </c>
      <c r="C22" s="60">
        <f>VLOOKUP($A22,'Return Data'!$B$7:$R$2292,4,0)</f>
        <v>15.638999999999999</v>
      </c>
      <c r="D22" s="60">
        <f>VLOOKUP($A22,'Return Data'!$B$7:$R$2292,10,0)</f>
        <v>1.3217000000000001</v>
      </c>
      <c r="E22" s="61">
        <f t="shared" si="6"/>
        <v>11</v>
      </c>
      <c r="F22" s="60">
        <f>VLOOKUP($A22,'Return Data'!$B$7:$R$2292,11,0)</f>
        <v>8.0115999999999996</v>
      </c>
      <c r="G22" s="61">
        <f t="shared" si="7"/>
        <v>3</v>
      </c>
      <c r="H22" s="60">
        <f>VLOOKUP($A22,'Return Data'!$B$7:$R$2292,12,0)</f>
        <v>4.1767000000000003</v>
      </c>
      <c r="I22" s="61">
        <f t="shared" si="8"/>
        <v>6</v>
      </c>
      <c r="J22" s="60">
        <f>VLOOKUP($A22,'Return Data'!$B$7:$R$2292,13,0)</f>
        <v>4.1420000000000003</v>
      </c>
      <c r="K22" s="61">
        <f t="shared" si="9"/>
        <v>11</v>
      </c>
      <c r="L22" s="60">
        <f>VLOOKUP($A22,'Return Data'!$B$7:$R$2292,17,0)</f>
        <v>10.695</v>
      </c>
      <c r="M22" s="61">
        <f t="shared" si="10"/>
        <v>5</v>
      </c>
      <c r="N22" s="60">
        <f>VLOOKUP($A22,'Return Data'!$B$7:$R$2292,14,0)</f>
        <v>11.561299999999999</v>
      </c>
      <c r="O22" s="61">
        <f t="shared" si="11"/>
        <v>3</v>
      </c>
      <c r="P22" s="60"/>
      <c r="Q22" s="61"/>
      <c r="R22" s="60">
        <f>VLOOKUP($A22,'Return Data'!$B$7:$R$2292,16,0)</f>
        <v>11.768800000000001</v>
      </c>
      <c r="S22" s="62">
        <f t="shared" si="13"/>
        <v>1</v>
      </c>
    </row>
    <row r="23" spans="1:19" x14ac:dyDescent="0.3">
      <c r="A23" s="58" t="s">
        <v>1521</v>
      </c>
      <c r="B23" s="59">
        <f>VLOOKUP($A23,'Return Data'!$B$7:$R$2292,3,0)</f>
        <v>44918</v>
      </c>
      <c r="C23" s="60">
        <f>VLOOKUP($A23,'Return Data'!$B$7:$R$2292,4,0)</f>
        <v>13.584</v>
      </c>
      <c r="D23" s="60">
        <f>VLOOKUP($A23,'Return Data'!$B$7:$R$2292,10,0)</f>
        <v>1.81</v>
      </c>
      <c r="E23" s="61">
        <f t="shared" si="6"/>
        <v>4</v>
      </c>
      <c r="F23" s="60">
        <f>VLOOKUP($A23,'Return Data'!$B$7:$R$2292,11,0)</f>
        <v>5.6866000000000003</v>
      </c>
      <c r="G23" s="61">
        <f t="shared" si="7"/>
        <v>16</v>
      </c>
      <c r="H23" s="60">
        <f>VLOOKUP($A23,'Return Data'!$B$7:$R$2292,12,0)</f>
        <v>3.6970000000000001</v>
      </c>
      <c r="I23" s="61">
        <f t="shared" si="8"/>
        <v>9</v>
      </c>
      <c r="J23" s="60">
        <f>VLOOKUP($A23,'Return Data'!$B$7:$R$2292,13,0)</f>
        <v>4.2453000000000003</v>
      </c>
      <c r="K23" s="61">
        <f t="shared" si="9"/>
        <v>9</v>
      </c>
      <c r="L23" s="60">
        <f>VLOOKUP($A23,'Return Data'!$B$7:$R$2292,17,0)</f>
        <v>8.5546000000000006</v>
      </c>
      <c r="M23" s="61">
        <f t="shared" si="10"/>
        <v>13</v>
      </c>
      <c r="N23" s="60">
        <f>VLOOKUP($A23,'Return Data'!$B$7:$R$2292,14,0)</f>
        <v>3.3656999999999999</v>
      </c>
      <c r="O23" s="61">
        <f t="shared" si="11"/>
        <v>22</v>
      </c>
      <c r="P23" s="60">
        <f>VLOOKUP($A23,'Return Data'!$B$7:$R$2292,15,0)</f>
        <v>0.87960000000000005</v>
      </c>
      <c r="Q23" s="61">
        <f t="shared" si="12"/>
        <v>16</v>
      </c>
      <c r="R23" s="60">
        <f>VLOOKUP($A23,'Return Data'!$B$7:$R$2292,16,0)</f>
        <v>4.1279000000000003</v>
      </c>
      <c r="S23" s="62">
        <f t="shared" si="13"/>
        <v>22</v>
      </c>
    </row>
    <row r="24" spans="1:19" x14ac:dyDescent="0.3">
      <c r="A24" s="58" t="s">
        <v>1522</v>
      </c>
      <c r="B24" s="59">
        <f>VLOOKUP($A24,'Return Data'!$B$7:$R$2292,3,0)</f>
        <v>44918</v>
      </c>
      <c r="C24" s="60">
        <f>VLOOKUP($A24,'Return Data'!$B$7:$R$2292,4,0)</f>
        <v>0.30209999999999998</v>
      </c>
      <c r="D24" s="60">
        <f>VLOOKUP($A24,'Return Data'!$B$7:$R$2292,10,0)</f>
        <v>0</v>
      </c>
      <c r="E24" s="61">
        <f t="shared" si="6"/>
        <v>20</v>
      </c>
      <c r="F24" s="60">
        <f>VLOOKUP($A24,'Return Data'!$B$7:$R$2292,11,0)</f>
        <v>0</v>
      </c>
      <c r="G24" s="61">
        <f t="shared" si="7"/>
        <v>23</v>
      </c>
      <c r="H24" s="60">
        <f>VLOOKUP($A24,'Return Data'!$B$7:$R$2292,12,0)</f>
        <v>0</v>
      </c>
      <c r="I24" s="61">
        <f t="shared" si="8"/>
        <v>23</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1524</v>
      </c>
      <c r="B25" s="59">
        <f>VLOOKUP($A25,'Return Data'!$B$7:$R$2292,3,0)</f>
        <v>44918</v>
      </c>
      <c r="C25" s="60">
        <f>VLOOKUP($A25,'Return Data'!$B$7:$R$2292,4,0)</f>
        <v>45.2699</v>
      </c>
      <c r="D25" s="60">
        <f>VLOOKUP($A25,'Return Data'!$B$7:$R$2292,10,0)</f>
        <v>1.7276</v>
      </c>
      <c r="E25" s="61">
        <f t="shared" si="6"/>
        <v>7</v>
      </c>
      <c r="F25" s="60">
        <f>VLOOKUP($A25,'Return Data'!$B$7:$R$2292,11,0)</f>
        <v>4.5765000000000002</v>
      </c>
      <c r="G25" s="61">
        <f t="shared" si="7"/>
        <v>22</v>
      </c>
      <c r="H25" s="60">
        <f>VLOOKUP($A25,'Return Data'!$B$7:$R$2292,12,0)</f>
        <v>3.47</v>
      </c>
      <c r="I25" s="61">
        <f t="shared" si="8"/>
        <v>12</v>
      </c>
      <c r="J25" s="60">
        <f>VLOOKUP($A25,'Return Data'!$B$7:$R$2292,13,0)</f>
        <v>3.9647999999999999</v>
      </c>
      <c r="K25" s="61">
        <f t="shared" si="9"/>
        <v>12</v>
      </c>
      <c r="L25" s="60">
        <f>VLOOKUP($A25,'Return Data'!$B$7:$R$2292,17,0)</f>
        <v>9.3946000000000005</v>
      </c>
      <c r="M25" s="61">
        <f t="shared" si="10"/>
        <v>10</v>
      </c>
      <c r="N25" s="60">
        <f>VLOOKUP($A25,'Return Data'!$B$7:$R$2292,14,0)</f>
        <v>7.6893000000000002</v>
      </c>
      <c r="O25" s="61">
        <f t="shared" si="11"/>
        <v>18</v>
      </c>
      <c r="P25" s="60">
        <f>VLOOKUP($A25,'Return Data'!$B$7:$R$2292,15,0)</f>
        <v>7.6308999999999996</v>
      </c>
      <c r="Q25" s="61">
        <f t="shared" si="12"/>
        <v>8</v>
      </c>
      <c r="R25" s="60">
        <f>VLOOKUP($A25,'Return Data'!$B$7:$R$2292,16,0)</f>
        <v>9.1442999999999994</v>
      </c>
      <c r="S25" s="62">
        <f t="shared" si="13"/>
        <v>6</v>
      </c>
    </row>
    <row r="26" spans="1:19" x14ac:dyDescent="0.3">
      <c r="A26" s="58" t="s">
        <v>1525</v>
      </c>
      <c r="B26" s="59">
        <f>VLOOKUP($A26,'Return Data'!$B$7:$R$2292,3,0)</f>
        <v>44918</v>
      </c>
      <c r="C26" s="60">
        <f>VLOOKUP($A26,'Return Data'!$B$7:$R$2292,4,0)</f>
        <v>18.910299999999999</v>
      </c>
      <c r="D26" s="60">
        <f>VLOOKUP($A26,'Return Data'!$B$7:$R$2292,10,0)</f>
        <v>-1.2197</v>
      </c>
      <c r="E26" s="61">
        <f t="shared" si="6"/>
        <v>23</v>
      </c>
      <c r="F26" s="60">
        <f>VLOOKUP($A26,'Return Data'!$B$7:$R$2292,11,0)</f>
        <v>5.6387999999999998</v>
      </c>
      <c r="G26" s="61">
        <f t="shared" si="7"/>
        <v>17</v>
      </c>
      <c r="H26" s="60">
        <f>VLOOKUP($A26,'Return Data'!$B$7:$R$2292,12,0)</f>
        <v>1.0981000000000001</v>
      </c>
      <c r="I26" s="61">
        <f t="shared" si="8"/>
        <v>20</v>
      </c>
      <c r="J26" s="60">
        <f>VLOOKUP($A26,'Return Data'!$B$7:$R$2292,13,0)</f>
        <v>1.3978999999999999</v>
      </c>
      <c r="K26" s="61">
        <f t="shared" si="9"/>
        <v>19</v>
      </c>
      <c r="L26" s="60">
        <f>VLOOKUP($A26,'Return Data'!$B$7:$R$2292,17,0)</f>
        <v>8.0364000000000004</v>
      </c>
      <c r="M26" s="61">
        <f t="shared" si="10"/>
        <v>16</v>
      </c>
      <c r="N26" s="60">
        <f>VLOOKUP($A26,'Return Data'!$B$7:$R$2292,14,0)</f>
        <v>8.9033999999999995</v>
      </c>
      <c r="O26" s="61">
        <f t="shared" si="11"/>
        <v>12</v>
      </c>
      <c r="P26" s="60">
        <f>VLOOKUP($A26,'Return Data'!$B$7:$R$2292,15,0)</f>
        <v>7.6651999999999996</v>
      </c>
      <c r="Q26" s="61">
        <f t="shared" si="12"/>
        <v>7</v>
      </c>
      <c r="R26" s="60">
        <f>VLOOKUP($A26,'Return Data'!$B$7:$R$2292,16,0)</f>
        <v>8.7676999999999996</v>
      </c>
      <c r="S26" s="62">
        <f t="shared" si="13"/>
        <v>9</v>
      </c>
    </row>
    <row r="27" spans="1:19" x14ac:dyDescent="0.3">
      <c r="A27" s="58" t="s">
        <v>1526</v>
      </c>
      <c r="B27" s="59">
        <f>VLOOKUP($A27,'Return Data'!$B$7:$R$2292,3,0)</f>
        <v>44918</v>
      </c>
      <c r="C27" s="60">
        <f>VLOOKUP($A27,'Return Data'!$B$7:$R$2292,4,0)</f>
        <v>57.124699999999997</v>
      </c>
      <c r="D27" s="60">
        <f>VLOOKUP($A27,'Return Data'!$B$7:$R$2292,10,0)</f>
        <v>0.46889999999999998</v>
      </c>
      <c r="E27" s="61">
        <f t="shared" si="6"/>
        <v>17</v>
      </c>
      <c r="F27" s="60">
        <f>VLOOKUP($A27,'Return Data'!$B$7:$R$2292,11,0)</f>
        <v>6.9558999999999997</v>
      </c>
      <c r="G27" s="61">
        <f t="shared" si="7"/>
        <v>9</v>
      </c>
      <c r="H27" s="60">
        <f>VLOOKUP($A27,'Return Data'!$B$7:$R$2292,12,0)</f>
        <v>4.1001000000000003</v>
      </c>
      <c r="I27" s="61">
        <f t="shared" si="8"/>
        <v>7</v>
      </c>
      <c r="J27" s="60">
        <f>VLOOKUP($A27,'Return Data'!$B$7:$R$2292,13,0)</f>
        <v>4.8577000000000004</v>
      </c>
      <c r="K27" s="61">
        <f t="shared" si="9"/>
        <v>6</v>
      </c>
      <c r="L27" s="60">
        <f>VLOOKUP($A27,'Return Data'!$B$7:$R$2292,17,0)</f>
        <v>12.4932</v>
      </c>
      <c r="M27" s="61">
        <f t="shared" si="10"/>
        <v>1</v>
      </c>
      <c r="N27" s="60">
        <f>VLOOKUP($A27,'Return Data'!$B$7:$R$2292,14,0)</f>
        <v>13.088100000000001</v>
      </c>
      <c r="O27" s="61">
        <f t="shared" si="11"/>
        <v>1</v>
      </c>
      <c r="P27" s="60">
        <f>VLOOKUP($A27,'Return Data'!$B$7:$R$2292,15,0)</f>
        <v>9.6912000000000003</v>
      </c>
      <c r="Q27" s="61">
        <f t="shared" si="12"/>
        <v>1</v>
      </c>
      <c r="R27" s="60">
        <f>VLOOKUP($A27,'Return Data'!$B$7:$R$2292,16,0)</f>
        <v>8.9861000000000004</v>
      </c>
      <c r="S27" s="62">
        <f t="shared" si="13"/>
        <v>7</v>
      </c>
    </row>
    <row r="28" spans="1:19" x14ac:dyDescent="0.3">
      <c r="A28" s="58" t="s">
        <v>1527</v>
      </c>
      <c r="B28" s="59">
        <f>VLOOKUP($A28,'Return Data'!$B$7:$R$2292,3,0)</f>
        <v>44918</v>
      </c>
      <c r="C28" s="60">
        <f>VLOOKUP($A28,'Return Data'!$B$7:$R$2292,4,0)</f>
        <v>46.790599999999998</v>
      </c>
      <c r="D28" s="60">
        <f>VLOOKUP($A28,'Return Data'!$B$7:$R$2292,10,0)</f>
        <v>1.7683</v>
      </c>
      <c r="E28" s="61">
        <f t="shared" si="6"/>
        <v>6</v>
      </c>
      <c r="F28" s="60">
        <f>VLOOKUP($A28,'Return Data'!$B$7:$R$2292,11,0)</f>
        <v>5.7161</v>
      </c>
      <c r="G28" s="61">
        <f t="shared" si="7"/>
        <v>15</v>
      </c>
      <c r="H28" s="60">
        <f>VLOOKUP($A28,'Return Data'!$B$7:$R$2292,12,0)</f>
        <v>3.4119999999999999</v>
      </c>
      <c r="I28" s="61">
        <f t="shared" si="8"/>
        <v>13</v>
      </c>
      <c r="J28" s="60">
        <f>VLOOKUP($A28,'Return Data'!$B$7:$R$2292,13,0)</f>
        <v>4.3815999999999997</v>
      </c>
      <c r="K28" s="61">
        <f t="shared" si="9"/>
        <v>8</v>
      </c>
      <c r="L28" s="60">
        <f>VLOOKUP($A28,'Return Data'!$B$7:$R$2292,17,0)</f>
        <v>8.4004999999999992</v>
      </c>
      <c r="M28" s="61">
        <f t="shared" si="10"/>
        <v>14</v>
      </c>
      <c r="N28" s="60">
        <f>VLOOKUP($A28,'Return Data'!$B$7:$R$2292,14,0)</f>
        <v>8.6340000000000003</v>
      </c>
      <c r="O28" s="61">
        <f t="shared" si="11"/>
        <v>13</v>
      </c>
      <c r="P28" s="60">
        <f>VLOOKUP($A28,'Return Data'!$B$7:$R$2292,15,0)</f>
        <v>7.4726999999999997</v>
      </c>
      <c r="Q28" s="61">
        <f t="shared" si="12"/>
        <v>10</v>
      </c>
      <c r="R28" s="60">
        <f>VLOOKUP($A28,'Return Data'!$B$7:$R$2292,16,0)</f>
        <v>8.0555000000000003</v>
      </c>
      <c r="S28" s="62">
        <f t="shared" si="13"/>
        <v>17</v>
      </c>
    </row>
    <row r="29" spans="1:19" x14ac:dyDescent="0.3">
      <c r="A29" s="58" t="s">
        <v>1528</v>
      </c>
      <c r="B29" s="59">
        <f>VLOOKUP($A29,'Return Data'!$B$7:$R$2292,3,0)</f>
        <v>44918</v>
      </c>
      <c r="C29" s="60">
        <f>VLOOKUP($A29,'Return Data'!$B$7:$R$2292,4,0)</f>
        <v>13.78</v>
      </c>
      <c r="D29" s="60">
        <f>VLOOKUP($A29,'Return Data'!$B$7:$R$2292,10,0)</f>
        <v>1.3980999999999999</v>
      </c>
      <c r="E29" s="61">
        <f t="shared" si="6"/>
        <v>10</v>
      </c>
      <c r="F29" s="60">
        <f>VLOOKUP($A29,'Return Data'!$B$7:$R$2292,11,0)</f>
        <v>5.9184999999999999</v>
      </c>
      <c r="G29" s="61">
        <f t="shared" si="7"/>
        <v>14</v>
      </c>
      <c r="H29" s="60">
        <f>VLOOKUP($A29,'Return Data'!$B$7:$R$2292,12,0)</f>
        <v>2.5297999999999998</v>
      </c>
      <c r="I29" s="61">
        <f t="shared" si="8"/>
        <v>16</v>
      </c>
      <c r="J29" s="60">
        <f>VLOOKUP($A29,'Return Data'!$B$7:$R$2292,13,0)</f>
        <v>2.1497000000000002</v>
      </c>
      <c r="K29" s="61">
        <f t="shared" si="9"/>
        <v>18</v>
      </c>
      <c r="L29" s="60">
        <f>VLOOKUP($A29,'Return Data'!$B$7:$R$2292,17,0)</f>
        <v>5.9316000000000004</v>
      </c>
      <c r="M29" s="61">
        <f t="shared" si="10"/>
        <v>20</v>
      </c>
      <c r="N29" s="60">
        <f>VLOOKUP($A29,'Return Data'!$B$7:$R$2292,14,0)</f>
        <v>7.3075000000000001</v>
      </c>
      <c r="O29" s="61">
        <f t="shared" si="11"/>
        <v>20</v>
      </c>
      <c r="P29" s="60"/>
      <c r="Q29" s="61"/>
      <c r="R29" s="60">
        <f>VLOOKUP($A29,'Return Data'!$B$7:$R$2292,16,0)</f>
        <v>7.6033999999999997</v>
      </c>
      <c r="S29" s="62">
        <f t="shared" si="13"/>
        <v>18</v>
      </c>
    </row>
    <row r="30" spans="1:19" x14ac:dyDescent="0.3">
      <c r="A30" s="58" t="s">
        <v>1529</v>
      </c>
      <c r="B30" s="59">
        <f>VLOOKUP($A30,'Return Data'!$B$7:$R$2292,3,0)</f>
        <v>44918</v>
      </c>
      <c r="C30" s="60">
        <f>VLOOKUP($A30,'Return Data'!$B$7:$R$2292,4,0)</f>
        <v>14.316599999999999</v>
      </c>
      <c r="D30" s="60">
        <f>VLOOKUP($A30,'Return Data'!$B$7:$R$2292,10,0)</f>
        <v>2.5566</v>
      </c>
      <c r="E30" s="61">
        <f t="shared" si="6"/>
        <v>1</v>
      </c>
      <c r="F30" s="60">
        <f>VLOOKUP($A30,'Return Data'!$B$7:$R$2292,11,0)</f>
        <v>8.3088999999999995</v>
      </c>
      <c r="G30" s="61">
        <f t="shared" si="7"/>
        <v>1</v>
      </c>
      <c r="H30" s="60">
        <f>VLOOKUP($A30,'Return Data'!$B$7:$R$2292,12,0)</f>
        <v>5.4762000000000004</v>
      </c>
      <c r="I30" s="61">
        <f t="shared" si="8"/>
        <v>2</v>
      </c>
      <c r="J30" s="60">
        <f>VLOOKUP($A30,'Return Data'!$B$7:$R$2292,13,0)</f>
        <v>6.7614000000000001</v>
      </c>
      <c r="K30" s="61">
        <f t="shared" si="9"/>
        <v>3</v>
      </c>
      <c r="L30" s="60">
        <f>VLOOKUP($A30,'Return Data'!$B$7:$R$2292,17,0)</f>
        <v>11.1396</v>
      </c>
      <c r="M30" s="61">
        <f t="shared" si="10"/>
        <v>3</v>
      </c>
      <c r="N30" s="60">
        <f>VLOOKUP($A30,'Return Data'!$B$7:$R$2292,14,0)</f>
        <v>10.695</v>
      </c>
      <c r="O30" s="61">
        <f t="shared" si="11"/>
        <v>5</v>
      </c>
      <c r="P30" s="60"/>
      <c r="Q30" s="61"/>
      <c r="R30" s="60">
        <f>VLOOKUP($A30,'Return Data'!$B$7:$R$2292,16,0)</f>
        <v>8.6656999999999993</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1.0423260869565218</v>
      </c>
      <c r="E32" s="69"/>
      <c r="F32" s="70">
        <f>AVERAGE(F8:F30)</f>
        <v>6.0858869565217395</v>
      </c>
      <c r="G32" s="69"/>
      <c r="H32" s="70">
        <f>AVERAGE(H8:H30)</f>
        <v>3.2239826086956525</v>
      </c>
      <c r="I32" s="69"/>
      <c r="J32" s="70">
        <f>AVERAGE(J8:J30)</f>
        <v>3.6837565217391308</v>
      </c>
      <c r="K32" s="69"/>
      <c r="L32" s="70">
        <f>AVERAGE(L8:L30)</f>
        <v>8.5732478260869573</v>
      </c>
      <c r="M32" s="69"/>
      <c r="N32" s="70">
        <f>AVERAGE(N8:N30)</f>
        <v>8.6984956521739143</v>
      </c>
      <c r="O32" s="69"/>
      <c r="P32" s="70">
        <f>AVERAGE(P8:P30)</f>
        <v>7.0471823529411761</v>
      </c>
      <c r="Q32" s="69"/>
      <c r="R32" s="70">
        <f>AVERAGE(R8:R30)</f>
        <v>8.1186739130434766</v>
      </c>
      <c r="S32" s="71"/>
    </row>
    <row r="33" spans="1:19" x14ac:dyDescent="0.3">
      <c r="A33" s="68" t="s">
        <v>28</v>
      </c>
      <c r="B33" s="69"/>
      <c r="C33" s="69"/>
      <c r="D33" s="70">
        <f>MIN(D8:D30)</f>
        <v>-1.2197</v>
      </c>
      <c r="E33" s="69"/>
      <c r="F33" s="70">
        <f>MIN(F8:F30)</f>
        <v>0</v>
      </c>
      <c r="G33" s="69"/>
      <c r="H33" s="70">
        <f>MIN(H8:H30)</f>
        <v>0</v>
      </c>
      <c r="I33" s="69"/>
      <c r="J33" s="70">
        <f>MIN(J8:J30)</f>
        <v>-0.61839999999999995</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2.5566</v>
      </c>
      <c r="E34" s="73"/>
      <c r="F34" s="74">
        <f>MAX(F8:F30)</f>
        <v>8.3088999999999995</v>
      </c>
      <c r="G34" s="73"/>
      <c r="H34" s="74">
        <f>MAX(H8:H30)</f>
        <v>5.6161000000000003</v>
      </c>
      <c r="I34" s="73"/>
      <c r="J34" s="74">
        <f>MAX(J8:J30)</f>
        <v>7.4366000000000003</v>
      </c>
      <c r="K34" s="73"/>
      <c r="L34" s="74">
        <f>MAX(L8:L30)</f>
        <v>12.4932</v>
      </c>
      <c r="M34" s="73"/>
      <c r="N34" s="74">
        <f>MAX(N8:N30)</f>
        <v>13.088100000000001</v>
      </c>
      <c r="O34" s="73"/>
      <c r="P34" s="74">
        <f>MAX(P8:P30)</f>
        <v>9.6912000000000003</v>
      </c>
      <c r="Q34" s="73"/>
      <c r="R34" s="74">
        <f>MAX(R8:R30)</f>
        <v>11.768800000000001</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1530</v>
      </c>
      <c r="B8" s="59">
        <f>VLOOKUP($A8,'Return Data'!$B$7:$R$2292,3,0)</f>
        <v>44918</v>
      </c>
      <c r="C8" s="60">
        <f>VLOOKUP($A8,'Return Data'!$B$7:$R$2292,4,0)</f>
        <v>17.190000000000001</v>
      </c>
      <c r="D8" s="60">
        <f>VLOOKUP($A8,'Return Data'!$B$7:$R$2292,10,0)</f>
        <v>0.11650000000000001</v>
      </c>
      <c r="E8" s="61">
        <f t="shared" ref="E8" si="0">RANK(D8,D$8:D$30,0)</f>
        <v>17</v>
      </c>
      <c r="F8" s="60">
        <f>VLOOKUP($A8,'Return Data'!$B$7:$R$2292,11,0)</f>
        <v>5.7846000000000002</v>
      </c>
      <c r="G8" s="61">
        <f t="shared" ref="G8" si="1">RANK(F8,F$8:F$30,0)</f>
        <v>11</v>
      </c>
      <c r="H8" s="60">
        <f>VLOOKUP($A8,'Return Data'!$B$7:$R$2292,12,0)</f>
        <v>0.23319999999999999</v>
      </c>
      <c r="I8" s="61">
        <f t="shared" ref="I8" si="2">RANK(H8,H$8:H$30,0)</f>
        <v>21</v>
      </c>
      <c r="J8" s="60">
        <f>VLOOKUP($A8,'Return Data'!$B$7:$R$2292,13,0)</f>
        <v>-1.3769</v>
      </c>
      <c r="K8" s="61">
        <f t="shared" ref="K8" si="3">RANK(J8,J$8:J$30,0)</f>
        <v>22</v>
      </c>
      <c r="L8" s="60">
        <f>VLOOKUP($A8,'Return Data'!$B$7:$R$2292,17,0)</f>
        <v>5.6863000000000001</v>
      </c>
      <c r="M8" s="61">
        <f t="shared" ref="M8" si="4">RANK(L8,L$8:L$30,0)</f>
        <v>19</v>
      </c>
      <c r="N8" s="60">
        <f>VLOOKUP($A8,'Return Data'!$B$7:$R$2292,14,0)</f>
        <v>7.2283999999999997</v>
      </c>
      <c r="O8" s="61">
        <f>RANK(N8,N$8:N$30,0)</f>
        <v>15</v>
      </c>
      <c r="P8" s="60">
        <f>VLOOKUP($A8,'Return Data'!$B$7:$R$2292,15,0)</f>
        <v>5.3703000000000003</v>
      </c>
      <c r="Q8" s="61">
        <f>RANK(P8,P$8:P$30,0)</f>
        <v>15</v>
      </c>
      <c r="R8" s="60">
        <f>VLOOKUP($A8,'Return Data'!$B$7:$R$2292,16,0)</f>
        <v>6.94</v>
      </c>
      <c r="S8" s="62">
        <f t="shared" ref="S8" si="5">RANK(R8,R$8:R$30,0)</f>
        <v>17</v>
      </c>
    </row>
    <row r="9" spans="1:20" x14ac:dyDescent="0.3">
      <c r="A9" s="58" t="s">
        <v>1531</v>
      </c>
      <c r="B9" s="59">
        <f>VLOOKUP($A9,'Return Data'!$B$7:$R$2292,3,0)</f>
        <v>44918</v>
      </c>
      <c r="C9" s="60">
        <f>VLOOKUP($A9,'Return Data'!$B$7:$R$2292,4,0)</f>
        <v>16.850000000000001</v>
      </c>
      <c r="D9" s="60">
        <f>VLOOKUP($A9,'Return Data'!$B$7:$R$2292,10,0)</f>
        <v>0.71730000000000005</v>
      </c>
      <c r="E9" s="61">
        <f t="shared" ref="E9:E30" si="6">RANK(D9,D$8:D$30,0)</f>
        <v>13</v>
      </c>
      <c r="F9" s="60">
        <f>VLOOKUP($A9,'Return Data'!$B$7:$R$2292,11,0)</f>
        <v>6.4435000000000002</v>
      </c>
      <c r="G9" s="61">
        <f t="shared" ref="G9:G30" si="7">RANK(F9,F$8:F$30,0)</f>
        <v>7</v>
      </c>
      <c r="H9" s="60">
        <f>VLOOKUP($A9,'Return Data'!$B$7:$R$2292,12,0)</f>
        <v>1.4449000000000001</v>
      </c>
      <c r="I9" s="61">
        <f t="shared" ref="I9:I30" si="8">RANK(H9,H$8:H$30,0)</f>
        <v>17</v>
      </c>
      <c r="J9" s="60">
        <f>VLOOKUP($A9,'Return Data'!$B$7:$R$2292,13,0)</f>
        <v>0</v>
      </c>
      <c r="K9" s="61">
        <f t="shared" ref="K9:K30" si="9">RANK(J9,J$8:J$30,0)</f>
        <v>20</v>
      </c>
      <c r="L9" s="60">
        <f>VLOOKUP($A9,'Return Data'!$B$7:$R$2292,17,0)</f>
        <v>6.6650999999999998</v>
      </c>
      <c r="M9" s="61">
        <f t="shared" ref="M9:M30" si="10">RANK(L9,L$8:L$30,0)</f>
        <v>16</v>
      </c>
      <c r="N9" s="60">
        <f>VLOOKUP($A9,'Return Data'!$B$7:$R$2292,14,0)</f>
        <v>7.7144000000000004</v>
      </c>
      <c r="O9" s="61">
        <f t="shared" ref="O9:O30" si="11">RANK(N9,N$8:N$30,0)</f>
        <v>12</v>
      </c>
      <c r="P9" s="60">
        <f>VLOOKUP($A9,'Return Data'!$B$7:$R$2292,15,0)</f>
        <v>7.3765999999999998</v>
      </c>
      <c r="Q9" s="61">
        <f t="shared" ref="Q9:Q28" si="12">RANK(P9,P$8:P$30,0)</f>
        <v>4</v>
      </c>
      <c r="R9" s="60">
        <f>VLOOKUP($A9,'Return Data'!$B$7:$R$2292,16,0)</f>
        <v>7.3419999999999996</v>
      </c>
      <c r="S9" s="62">
        <f t="shared" ref="S9:S30" si="13">RANK(R9,R$8:R$30,0)</f>
        <v>14</v>
      </c>
    </row>
    <row r="10" spans="1:20" x14ac:dyDescent="0.3">
      <c r="A10" s="58" t="s">
        <v>1919</v>
      </c>
      <c r="B10" s="59">
        <f>VLOOKUP($A10,'Return Data'!$B$7:$R$2292,3,0)</f>
        <v>44918</v>
      </c>
      <c r="C10" s="60">
        <f>VLOOKUP($A10,'Return Data'!$B$7:$R$2292,4,0)</f>
        <v>12.622999999999999</v>
      </c>
      <c r="D10" s="60">
        <f>VLOOKUP($A10,'Return Data'!$B$7:$R$2292,10,0)</f>
        <v>0.6089</v>
      </c>
      <c r="E10" s="61">
        <f t="shared" si="6"/>
        <v>16</v>
      </c>
      <c r="F10" s="60">
        <f>VLOOKUP($A10,'Return Data'!$B$7:$R$2292,11,0)</f>
        <v>6.6185999999999998</v>
      </c>
      <c r="G10" s="61">
        <f t="shared" si="7"/>
        <v>6</v>
      </c>
      <c r="H10" s="60">
        <f>VLOOKUP($A10,'Return Data'!$B$7:$R$2292,12,0)</f>
        <v>2.7027999999999999</v>
      </c>
      <c r="I10" s="61">
        <f t="shared" si="8"/>
        <v>11</v>
      </c>
      <c r="J10" s="60">
        <f>VLOOKUP($A10,'Return Data'!$B$7:$R$2292,13,0)</f>
        <v>3.0449000000000002</v>
      </c>
      <c r="K10" s="61">
        <f t="shared" si="9"/>
        <v>12</v>
      </c>
      <c r="L10" s="60">
        <f>VLOOKUP($A10,'Return Data'!$B$7:$R$2292,17,0)</f>
        <v>4.5872000000000002</v>
      </c>
      <c r="M10" s="61">
        <f t="shared" si="10"/>
        <v>21</v>
      </c>
      <c r="N10" s="60">
        <f>VLOOKUP($A10,'Return Data'!$B$7:$R$2292,14,0)</f>
        <v>6.7666000000000004</v>
      </c>
      <c r="O10" s="61">
        <f t="shared" si="11"/>
        <v>18</v>
      </c>
      <c r="P10" s="60"/>
      <c r="Q10" s="61"/>
      <c r="R10" s="60">
        <f>VLOOKUP($A10,'Return Data'!$B$7:$R$2292,16,0)</f>
        <v>7.0559000000000003</v>
      </c>
      <c r="S10" s="62">
        <f t="shared" si="13"/>
        <v>15</v>
      </c>
    </row>
    <row r="11" spans="1:20" x14ac:dyDescent="0.3">
      <c r="A11" s="58" t="s">
        <v>1532</v>
      </c>
      <c r="B11" s="59">
        <f>VLOOKUP($A11,'Return Data'!$B$7:$R$2292,3,0)</f>
        <v>44918</v>
      </c>
      <c r="C11" s="60">
        <f>VLOOKUP($A11,'Return Data'!$B$7:$R$2292,4,0)</f>
        <v>16.559000000000001</v>
      </c>
      <c r="D11" s="60">
        <f>VLOOKUP($A11,'Return Data'!$B$7:$R$2292,10,0)</f>
        <v>1.2349000000000001</v>
      </c>
      <c r="E11" s="61">
        <f t="shared" si="6"/>
        <v>10</v>
      </c>
      <c r="F11" s="60">
        <f>VLOOKUP($A11,'Return Data'!$B$7:$R$2292,11,0)</f>
        <v>5.7474999999999996</v>
      </c>
      <c r="G11" s="61">
        <f t="shared" si="7"/>
        <v>13</v>
      </c>
      <c r="H11" s="60">
        <f>VLOOKUP($A11,'Return Data'!$B$7:$R$2292,12,0)</f>
        <v>3.4097</v>
      </c>
      <c r="I11" s="61">
        <f t="shared" si="8"/>
        <v>6</v>
      </c>
      <c r="J11" s="60">
        <f>VLOOKUP($A11,'Return Data'!$B$7:$R$2292,13,0)</f>
        <v>5.2634999999999996</v>
      </c>
      <c r="K11" s="61">
        <f t="shared" si="9"/>
        <v>5</v>
      </c>
      <c r="L11" s="60">
        <f>VLOOKUP($A11,'Return Data'!$B$7:$R$2292,17,0)</f>
        <v>8.7055000000000007</v>
      </c>
      <c r="M11" s="61">
        <f t="shared" si="10"/>
        <v>8</v>
      </c>
      <c r="N11" s="60">
        <f>VLOOKUP($A11,'Return Data'!$B$7:$R$2292,14,0)</f>
        <v>8.0747999999999998</v>
      </c>
      <c r="O11" s="61">
        <f t="shared" si="11"/>
        <v>11</v>
      </c>
      <c r="P11" s="60">
        <f>VLOOKUP($A11,'Return Data'!$B$7:$R$2292,15,0)</f>
        <v>5.9246999999999996</v>
      </c>
      <c r="Q11" s="61">
        <f t="shared" si="12"/>
        <v>14</v>
      </c>
      <c r="R11" s="60">
        <f>VLOOKUP($A11,'Return Data'!$B$7:$R$2292,16,0)</f>
        <v>7.7670000000000003</v>
      </c>
      <c r="S11" s="62">
        <f t="shared" si="13"/>
        <v>8</v>
      </c>
    </row>
    <row r="12" spans="1:20" x14ac:dyDescent="0.3">
      <c r="A12" s="58" t="s">
        <v>1533</v>
      </c>
      <c r="B12" s="59">
        <f>VLOOKUP($A12,'Return Data'!$B$7:$R$2292,3,0)</f>
        <v>44918</v>
      </c>
      <c r="C12" s="60">
        <f>VLOOKUP($A12,'Return Data'!$B$7:$R$2292,4,0)</f>
        <v>18.678599999999999</v>
      </c>
      <c r="D12" s="60">
        <f>VLOOKUP($A12,'Return Data'!$B$7:$R$2292,10,0)</f>
        <v>0.65910000000000002</v>
      </c>
      <c r="E12" s="61">
        <f t="shared" si="6"/>
        <v>15</v>
      </c>
      <c r="F12" s="60">
        <f>VLOOKUP($A12,'Return Data'!$B$7:$R$2292,11,0)</f>
        <v>5.7487000000000004</v>
      </c>
      <c r="G12" s="61">
        <f t="shared" si="7"/>
        <v>12</v>
      </c>
      <c r="H12" s="60">
        <f>VLOOKUP($A12,'Return Data'!$B$7:$R$2292,12,0)</f>
        <v>2.5666000000000002</v>
      </c>
      <c r="I12" s="61">
        <f t="shared" si="8"/>
        <v>14</v>
      </c>
      <c r="J12" s="60">
        <f>VLOOKUP($A12,'Return Data'!$B$7:$R$2292,13,0)</f>
        <v>2.5569999999999999</v>
      </c>
      <c r="K12" s="61">
        <f t="shared" si="9"/>
        <v>13</v>
      </c>
      <c r="L12" s="60">
        <f>VLOOKUP($A12,'Return Data'!$B$7:$R$2292,17,0)</f>
        <v>7.4341999999999997</v>
      </c>
      <c r="M12" s="61">
        <f t="shared" si="10"/>
        <v>13</v>
      </c>
      <c r="N12" s="60">
        <f>VLOOKUP($A12,'Return Data'!$B$7:$R$2292,14,0)</f>
        <v>8.8444000000000003</v>
      </c>
      <c r="O12" s="61">
        <f t="shared" si="11"/>
        <v>8</v>
      </c>
      <c r="P12" s="60">
        <f>VLOOKUP($A12,'Return Data'!$B$7:$R$2292,15,0)</f>
        <v>7.4648000000000003</v>
      </c>
      <c r="Q12" s="61">
        <f t="shared" si="12"/>
        <v>3</v>
      </c>
      <c r="R12" s="60">
        <f>VLOOKUP($A12,'Return Data'!$B$7:$R$2292,16,0)</f>
        <v>7.9172000000000002</v>
      </c>
      <c r="S12" s="62">
        <f t="shared" si="13"/>
        <v>5</v>
      </c>
    </row>
    <row r="13" spans="1:20" x14ac:dyDescent="0.3">
      <c r="A13" s="58" t="s">
        <v>1534</v>
      </c>
      <c r="B13" s="59">
        <f>VLOOKUP($A13,'Return Data'!$B$7:$R$2292,3,0)</f>
        <v>44918</v>
      </c>
      <c r="C13" s="60">
        <f>VLOOKUP($A13,'Return Data'!$B$7:$R$2292,4,0)</f>
        <v>13.127599999999999</v>
      </c>
      <c r="D13" s="60">
        <f>VLOOKUP($A13,'Return Data'!$B$7:$R$2292,10,0)</f>
        <v>1.2784</v>
      </c>
      <c r="E13" s="61">
        <f t="shared" si="6"/>
        <v>9</v>
      </c>
      <c r="F13" s="60">
        <f>VLOOKUP($A13,'Return Data'!$B$7:$R$2292,11,0)</f>
        <v>6.8552999999999997</v>
      </c>
      <c r="G13" s="61">
        <f t="shared" si="7"/>
        <v>4</v>
      </c>
      <c r="H13" s="60">
        <f>VLOOKUP($A13,'Return Data'!$B$7:$R$2292,12,0)</f>
        <v>4.0065</v>
      </c>
      <c r="I13" s="61">
        <f t="shared" si="8"/>
        <v>5</v>
      </c>
      <c r="J13" s="60">
        <f>VLOOKUP($A13,'Return Data'!$B$7:$R$2292,13,0)</f>
        <v>3.2913000000000001</v>
      </c>
      <c r="K13" s="61">
        <f t="shared" si="9"/>
        <v>8</v>
      </c>
      <c r="L13" s="60">
        <f>VLOOKUP($A13,'Return Data'!$B$7:$R$2292,17,0)</f>
        <v>8.3495000000000008</v>
      </c>
      <c r="M13" s="61">
        <f t="shared" si="10"/>
        <v>10</v>
      </c>
      <c r="N13" s="60">
        <f>VLOOKUP($A13,'Return Data'!$B$7:$R$2292,14,0)</f>
        <v>8.1616999999999997</v>
      </c>
      <c r="O13" s="61">
        <f t="shared" si="11"/>
        <v>10</v>
      </c>
      <c r="P13" s="60"/>
      <c r="Q13" s="61"/>
      <c r="R13" s="60">
        <f>VLOOKUP($A13,'Return Data'!$B$7:$R$2292,16,0)</f>
        <v>6.4926000000000004</v>
      </c>
      <c r="S13" s="62">
        <f t="shared" si="13"/>
        <v>20</v>
      </c>
    </row>
    <row r="14" spans="1:20" x14ac:dyDescent="0.3">
      <c r="A14" s="58" t="s">
        <v>1535</v>
      </c>
      <c r="B14" s="59">
        <f>VLOOKUP($A14,'Return Data'!$B$7:$R$2292,3,0)</f>
        <v>44918</v>
      </c>
      <c r="C14" s="60">
        <f>VLOOKUP($A14,'Return Data'!$B$7:$R$2292,4,0)</f>
        <v>50.103000000000002</v>
      </c>
      <c r="D14" s="60">
        <f>VLOOKUP($A14,'Return Data'!$B$7:$R$2292,10,0)</f>
        <v>1.5341</v>
      </c>
      <c r="E14" s="61">
        <f t="shared" si="6"/>
        <v>5</v>
      </c>
      <c r="F14" s="60">
        <f>VLOOKUP($A14,'Return Data'!$B$7:$R$2292,11,0)</f>
        <v>7.5818000000000003</v>
      </c>
      <c r="G14" s="61">
        <f t="shared" si="7"/>
        <v>2</v>
      </c>
      <c r="H14" s="60">
        <f>VLOOKUP($A14,'Return Data'!$B$7:$R$2292,12,0)</f>
        <v>4.2443999999999997</v>
      </c>
      <c r="I14" s="61">
        <f t="shared" si="8"/>
        <v>4</v>
      </c>
      <c r="J14" s="60">
        <f>VLOOKUP($A14,'Return Data'!$B$7:$R$2292,13,0)</f>
        <v>5.4534000000000002</v>
      </c>
      <c r="K14" s="61">
        <f t="shared" si="9"/>
        <v>4</v>
      </c>
      <c r="L14" s="60">
        <f>VLOOKUP($A14,'Return Data'!$B$7:$R$2292,17,0)</f>
        <v>11.509499999999999</v>
      </c>
      <c r="M14" s="61">
        <f t="shared" si="10"/>
        <v>1</v>
      </c>
      <c r="N14" s="60">
        <f>VLOOKUP($A14,'Return Data'!$B$7:$R$2292,14,0)</f>
        <v>10.094900000000001</v>
      </c>
      <c r="O14" s="61">
        <f t="shared" si="11"/>
        <v>3</v>
      </c>
      <c r="P14" s="60">
        <f>VLOOKUP($A14,'Return Data'!$B$7:$R$2292,15,0)</f>
        <v>7.3643999999999998</v>
      </c>
      <c r="Q14" s="61">
        <f t="shared" si="12"/>
        <v>5</v>
      </c>
      <c r="R14" s="60">
        <f>VLOOKUP($A14,'Return Data'!$B$7:$R$2292,16,0)</f>
        <v>9.2175999999999991</v>
      </c>
      <c r="S14" s="62">
        <f t="shared" si="13"/>
        <v>2</v>
      </c>
    </row>
    <row r="15" spans="1:20" x14ac:dyDescent="0.3">
      <c r="A15" s="58" t="s">
        <v>1536</v>
      </c>
      <c r="B15" s="59">
        <f>VLOOKUP($A15,'Return Data'!$B$7:$R$2292,3,0)</f>
        <v>44918</v>
      </c>
      <c r="C15" s="60">
        <f>VLOOKUP($A15,'Return Data'!$B$7:$R$2292,4,0)</f>
        <v>17.98</v>
      </c>
      <c r="D15" s="60">
        <f>VLOOKUP($A15,'Return Data'!$B$7:$R$2292,10,0)</f>
        <v>2.2753000000000001</v>
      </c>
      <c r="E15" s="61">
        <f t="shared" si="6"/>
        <v>2</v>
      </c>
      <c r="F15" s="60">
        <f>VLOOKUP($A15,'Return Data'!$B$7:$R$2292,11,0)</f>
        <v>4.4741</v>
      </c>
      <c r="G15" s="61">
        <f t="shared" si="7"/>
        <v>18</v>
      </c>
      <c r="H15" s="60">
        <f>VLOOKUP($A15,'Return Data'!$B$7:$R$2292,12,0)</f>
        <v>4.9008000000000003</v>
      </c>
      <c r="I15" s="61">
        <f t="shared" si="8"/>
        <v>1</v>
      </c>
      <c r="J15" s="60">
        <f>VLOOKUP($A15,'Return Data'!$B$7:$R$2292,13,0)</f>
        <v>6.8330000000000002</v>
      </c>
      <c r="K15" s="61">
        <f t="shared" si="9"/>
        <v>1</v>
      </c>
      <c r="L15" s="60">
        <f>VLOOKUP($A15,'Return Data'!$B$7:$R$2292,17,0)</f>
        <v>8.4404000000000003</v>
      </c>
      <c r="M15" s="61">
        <f t="shared" si="10"/>
        <v>9</v>
      </c>
      <c r="N15" s="60">
        <f>VLOOKUP($A15,'Return Data'!$B$7:$R$2292,14,0)</f>
        <v>7.0105000000000004</v>
      </c>
      <c r="O15" s="61">
        <f t="shared" si="11"/>
        <v>17</v>
      </c>
      <c r="P15" s="60">
        <f>VLOOKUP($A15,'Return Data'!$B$7:$R$2292,15,0)</f>
        <v>6.9413</v>
      </c>
      <c r="Q15" s="61">
        <f t="shared" si="12"/>
        <v>6</v>
      </c>
      <c r="R15" s="60">
        <f>VLOOKUP($A15,'Return Data'!$B$7:$R$2292,16,0)</f>
        <v>7.5553999999999997</v>
      </c>
      <c r="S15" s="62">
        <f t="shared" si="13"/>
        <v>13</v>
      </c>
    </row>
    <row r="16" spans="1:20" x14ac:dyDescent="0.3">
      <c r="A16" s="58" t="s">
        <v>1537</v>
      </c>
      <c r="B16" s="59">
        <f>VLOOKUP($A16,'Return Data'!$B$7:$R$2292,3,0)</f>
        <v>44918</v>
      </c>
      <c r="C16" s="60">
        <f>VLOOKUP($A16,'Return Data'!$B$7:$R$2292,4,0)</f>
        <v>21.2515</v>
      </c>
      <c r="D16" s="60">
        <f>VLOOKUP($A16,'Return Data'!$B$7:$R$2292,10,0)</f>
        <v>0.74950000000000006</v>
      </c>
      <c r="E16" s="61">
        <f t="shared" si="6"/>
        <v>12</v>
      </c>
      <c r="F16" s="60">
        <f>VLOOKUP($A16,'Return Data'!$B$7:$R$2292,11,0)</f>
        <v>6.1369999999999996</v>
      </c>
      <c r="G16" s="61">
        <f t="shared" si="7"/>
        <v>9</v>
      </c>
      <c r="H16" s="60">
        <f>VLOOKUP($A16,'Return Data'!$B$7:$R$2292,12,0)</f>
        <v>2.6240999999999999</v>
      </c>
      <c r="I16" s="61">
        <f t="shared" si="8"/>
        <v>13</v>
      </c>
      <c r="J16" s="60">
        <f>VLOOKUP($A16,'Return Data'!$B$7:$R$2292,13,0)</f>
        <v>2.5215999999999998</v>
      </c>
      <c r="K16" s="61">
        <f t="shared" si="9"/>
        <v>14</v>
      </c>
      <c r="L16" s="60">
        <f>VLOOKUP($A16,'Return Data'!$B$7:$R$2292,17,0)</f>
        <v>6.5255000000000001</v>
      </c>
      <c r="M16" s="61">
        <f t="shared" si="10"/>
        <v>17</v>
      </c>
      <c r="N16" s="60">
        <f>VLOOKUP($A16,'Return Data'!$B$7:$R$2292,14,0)</f>
        <v>7.2808000000000002</v>
      </c>
      <c r="O16" s="61">
        <f t="shared" si="11"/>
        <v>14</v>
      </c>
      <c r="P16" s="60">
        <f>VLOOKUP($A16,'Return Data'!$B$7:$R$2292,15,0)</f>
        <v>6.0403000000000002</v>
      </c>
      <c r="Q16" s="61">
        <f t="shared" si="12"/>
        <v>12</v>
      </c>
      <c r="R16" s="60">
        <f>VLOOKUP($A16,'Return Data'!$B$7:$R$2292,16,0)</f>
        <v>6.5937999999999999</v>
      </c>
      <c r="S16" s="62">
        <f t="shared" si="13"/>
        <v>18</v>
      </c>
    </row>
    <row r="17" spans="1:19" x14ac:dyDescent="0.3">
      <c r="A17" s="58" t="s">
        <v>1538</v>
      </c>
      <c r="B17" s="59">
        <f>VLOOKUP($A17,'Return Data'!$B$7:$R$2292,3,0)</f>
        <v>44918</v>
      </c>
      <c r="C17" s="60">
        <f>VLOOKUP($A17,'Return Data'!$B$7:$R$2292,4,0)</f>
        <v>25.315000000000001</v>
      </c>
      <c r="D17" s="60">
        <f>VLOOKUP($A17,'Return Data'!$B$7:$R$2292,10,0)</f>
        <v>0.69210000000000005</v>
      </c>
      <c r="E17" s="61">
        <f t="shared" si="6"/>
        <v>14</v>
      </c>
      <c r="F17" s="60">
        <f>VLOOKUP($A17,'Return Data'!$B$7:$R$2292,11,0)</f>
        <v>4.2198000000000002</v>
      </c>
      <c r="G17" s="61">
        <f t="shared" si="7"/>
        <v>19</v>
      </c>
      <c r="H17" s="60">
        <f>VLOOKUP($A17,'Return Data'!$B$7:$R$2292,12,0)</f>
        <v>2.2414999999999998</v>
      </c>
      <c r="I17" s="61">
        <f t="shared" si="8"/>
        <v>15</v>
      </c>
      <c r="J17" s="60">
        <f>VLOOKUP($A17,'Return Data'!$B$7:$R$2292,13,0)</f>
        <v>2.3241999999999998</v>
      </c>
      <c r="K17" s="61">
        <f t="shared" si="9"/>
        <v>15</v>
      </c>
      <c r="L17" s="60">
        <f>VLOOKUP($A17,'Return Data'!$B$7:$R$2292,17,0)</f>
        <v>6.4981</v>
      </c>
      <c r="M17" s="61">
        <f t="shared" si="10"/>
        <v>18</v>
      </c>
      <c r="N17" s="60">
        <f>VLOOKUP($A17,'Return Data'!$B$7:$R$2292,14,0)</f>
        <v>7.2264999999999997</v>
      </c>
      <c r="O17" s="61">
        <f t="shared" si="11"/>
        <v>16</v>
      </c>
      <c r="P17" s="60">
        <f>VLOOKUP($A17,'Return Data'!$B$7:$R$2292,15,0)</f>
        <v>5.9763000000000002</v>
      </c>
      <c r="Q17" s="61">
        <f t="shared" si="12"/>
        <v>13</v>
      </c>
      <c r="R17" s="60">
        <f>VLOOKUP($A17,'Return Data'!$B$7:$R$2292,16,0)</f>
        <v>6.5926999999999998</v>
      </c>
      <c r="S17" s="62">
        <f t="shared" si="13"/>
        <v>19</v>
      </c>
    </row>
    <row r="18" spans="1:19" x14ac:dyDescent="0.3">
      <c r="A18" s="58" t="s">
        <v>1539</v>
      </c>
      <c r="B18" s="59">
        <f>VLOOKUP($A18,'Return Data'!$B$7:$R$2292,3,0)</f>
        <v>44918</v>
      </c>
      <c r="C18" s="60">
        <f>VLOOKUP($A18,'Return Data'!$B$7:$R$2292,4,0)</f>
        <v>12.3002</v>
      </c>
      <c r="D18" s="60">
        <f>VLOOKUP($A18,'Return Data'!$B$7:$R$2292,10,0)</f>
        <v>-0.62450000000000006</v>
      </c>
      <c r="E18" s="61">
        <f t="shared" si="6"/>
        <v>22</v>
      </c>
      <c r="F18" s="60">
        <f>VLOOKUP($A18,'Return Data'!$B$7:$R$2292,11,0)</f>
        <v>4.0431999999999997</v>
      </c>
      <c r="G18" s="61">
        <f t="shared" si="7"/>
        <v>22</v>
      </c>
      <c r="H18" s="60">
        <f>VLOOKUP($A18,'Return Data'!$B$7:$R$2292,12,0)</f>
        <v>-0.68389999999999995</v>
      </c>
      <c r="I18" s="61">
        <f t="shared" si="8"/>
        <v>23</v>
      </c>
      <c r="J18" s="60">
        <f>VLOOKUP($A18,'Return Data'!$B$7:$R$2292,13,0)</f>
        <v>-2.2778</v>
      </c>
      <c r="K18" s="61">
        <f t="shared" si="9"/>
        <v>23</v>
      </c>
      <c r="L18" s="60">
        <f>VLOOKUP($A18,'Return Data'!$B$7:$R$2292,17,0)</f>
        <v>3.9950999999999999</v>
      </c>
      <c r="M18" s="61">
        <f t="shared" si="10"/>
        <v>22</v>
      </c>
      <c r="N18" s="60">
        <f>VLOOKUP($A18,'Return Data'!$B$7:$R$2292,14,0)</f>
        <v>5.0172999999999996</v>
      </c>
      <c r="O18" s="61">
        <f t="shared" si="11"/>
        <v>21</v>
      </c>
      <c r="P18" s="60"/>
      <c r="Q18" s="61"/>
      <c r="R18" s="60">
        <f>VLOOKUP($A18,'Return Data'!$B$7:$R$2292,16,0)</f>
        <v>5.5993000000000004</v>
      </c>
      <c r="S18" s="62">
        <f t="shared" si="13"/>
        <v>21</v>
      </c>
    </row>
    <row r="19" spans="1:19" x14ac:dyDescent="0.3">
      <c r="A19" s="58" t="s">
        <v>1540</v>
      </c>
      <c r="B19" s="59">
        <f>VLOOKUP($A19,'Return Data'!$B$7:$R$2292,3,0)</f>
        <v>44918</v>
      </c>
      <c r="C19" s="60">
        <f>VLOOKUP($A19,'Return Data'!$B$7:$R$2292,4,0)</f>
        <v>19.389199999999999</v>
      </c>
      <c r="D19" s="60">
        <f>VLOOKUP($A19,'Return Data'!$B$7:$R$2292,10,0)</f>
        <v>1.7213000000000001</v>
      </c>
      <c r="E19" s="61">
        <f t="shared" si="6"/>
        <v>3</v>
      </c>
      <c r="F19" s="60">
        <f>VLOOKUP($A19,'Return Data'!$B$7:$R$2292,11,0)</f>
        <v>6.7446000000000002</v>
      </c>
      <c r="G19" s="61">
        <f t="shared" si="7"/>
        <v>5</v>
      </c>
      <c r="H19" s="60">
        <f>VLOOKUP($A19,'Return Data'!$B$7:$R$2292,12,0)</f>
        <v>4.8037000000000001</v>
      </c>
      <c r="I19" s="61">
        <f t="shared" si="8"/>
        <v>3</v>
      </c>
      <c r="J19" s="60">
        <f>VLOOKUP($A19,'Return Data'!$B$7:$R$2292,13,0)</f>
        <v>6.2625999999999999</v>
      </c>
      <c r="K19" s="61">
        <f t="shared" si="9"/>
        <v>2</v>
      </c>
      <c r="L19" s="60">
        <f>VLOOKUP($A19,'Return Data'!$B$7:$R$2292,17,0)</f>
        <v>8.8949999999999996</v>
      </c>
      <c r="M19" s="61">
        <f t="shared" si="10"/>
        <v>6</v>
      </c>
      <c r="N19" s="60">
        <f>VLOOKUP($A19,'Return Data'!$B$7:$R$2292,14,0)</f>
        <v>9.0126000000000008</v>
      </c>
      <c r="O19" s="61">
        <f t="shared" si="11"/>
        <v>7</v>
      </c>
      <c r="P19" s="60">
        <f>VLOOKUP($A19,'Return Data'!$B$7:$R$2292,15,0)</f>
        <v>7.8566000000000003</v>
      </c>
      <c r="Q19" s="61">
        <f t="shared" si="12"/>
        <v>2</v>
      </c>
      <c r="R19" s="60">
        <f>VLOOKUP($A19,'Return Data'!$B$7:$R$2292,16,0)</f>
        <v>8.4097000000000008</v>
      </c>
      <c r="S19" s="62">
        <f t="shared" si="13"/>
        <v>3</v>
      </c>
    </row>
    <row r="20" spans="1:19" x14ac:dyDescent="0.3">
      <c r="A20" t="s">
        <v>2035</v>
      </c>
      <c r="B20" s="59">
        <f>VLOOKUP($A20,'Return Data'!$B$7:$R$2292,3,0)</f>
        <v>44918</v>
      </c>
      <c r="C20" s="60">
        <f>VLOOKUP($A20,'Return Data'!$B$7:$R$2292,4,0)</f>
        <v>23.2499</v>
      </c>
      <c r="D20" s="60">
        <f>VLOOKUP($A20,'Return Data'!$B$7:$R$2292,10,0)</f>
        <v>-0.42870000000000003</v>
      </c>
      <c r="E20" s="61">
        <f t="shared" si="6"/>
        <v>21</v>
      </c>
      <c r="F20" s="60">
        <f>VLOOKUP($A20,'Return Data'!$B$7:$R$2292,11,0)</f>
        <v>4.1242000000000001</v>
      </c>
      <c r="G20" s="61">
        <f t="shared" si="7"/>
        <v>21</v>
      </c>
      <c r="H20" s="60">
        <f>VLOOKUP($A20,'Return Data'!$B$7:$R$2292,12,0)</f>
        <v>0.60970000000000002</v>
      </c>
      <c r="I20" s="61">
        <f t="shared" si="8"/>
        <v>20</v>
      </c>
      <c r="J20" s="60">
        <f>VLOOKUP($A20,'Return Data'!$B$7:$R$2292,13,0)</f>
        <v>1.6211</v>
      </c>
      <c r="K20" s="61">
        <f t="shared" si="9"/>
        <v>16</v>
      </c>
      <c r="L20" s="60">
        <f>VLOOKUP($A20,'Return Data'!$B$7:$R$2292,17,0)</f>
        <v>8.9999000000000002</v>
      </c>
      <c r="M20" s="61">
        <f t="shared" si="10"/>
        <v>5</v>
      </c>
      <c r="N20" s="60">
        <f>VLOOKUP($A20,'Return Data'!$B$7:$R$2292,14,0)</f>
        <v>9.1885999999999992</v>
      </c>
      <c r="O20" s="61">
        <f t="shared" si="11"/>
        <v>6</v>
      </c>
      <c r="P20" s="60">
        <f>VLOOKUP($A20,'Return Data'!$B$7:$R$2292,15,0)</f>
        <v>6.1273999999999997</v>
      </c>
      <c r="Q20" s="61">
        <f t="shared" si="12"/>
        <v>11</v>
      </c>
      <c r="R20" s="60">
        <f>VLOOKUP($A20,'Return Data'!$B$7:$R$2292,16,0)</f>
        <v>7.8320999999999996</v>
      </c>
      <c r="S20" s="62">
        <f t="shared" si="13"/>
        <v>7</v>
      </c>
    </row>
    <row r="21" spans="1:19" x14ac:dyDescent="0.3">
      <c r="A21" t="s">
        <v>2071</v>
      </c>
      <c r="B21" s="59">
        <f>VLOOKUP($A21,'Return Data'!$B$7:$R$2292,3,0)</f>
        <v>44918</v>
      </c>
      <c r="C21" s="60">
        <f>VLOOKUP($A21,'Return Data'!$B$7:$R$2292,4,0)</f>
        <v>15.6526</v>
      </c>
      <c r="D21" s="60">
        <f>VLOOKUP($A21,'Return Data'!$B$7:$R$2292,10,0)</f>
        <v>-0.35709999999999997</v>
      </c>
      <c r="E21" s="61">
        <f t="shared" si="6"/>
        <v>20</v>
      </c>
      <c r="F21" s="60">
        <f>VLOOKUP($A21,'Return Data'!$B$7:$R$2292,11,0)</f>
        <v>6.2756999999999996</v>
      </c>
      <c r="G21" s="61">
        <f t="shared" si="7"/>
        <v>8</v>
      </c>
      <c r="H21" s="60">
        <f>VLOOKUP($A21,'Return Data'!$B$7:$R$2292,12,0)</f>
        <v>0.85760000000000003</v>
      </c>
      <c r="I21" s="61">
        <f t="shared" si="8"/>
        <v>18</v>
      </c>
      <c r="J21" s="60">
        <f>VLOOKUP($A21,'Return Data'!$B$7:$R$2292,13,0)</f>
        <v>1.0556000000000001</v>
      </c>
      <c r="K21" s="61">
        <f t="shared" si="9"/>
        <v>18</v>
      </c>
      <c r="L21" s="60">
        <f>VLOOKUP($A21,'Return Data'!$B$7:$R$2292,17,0)</f>
        <v>8.8310999999999993</v>
      </c>
      <c r="M21" s="61">
        <f t="shared" si="10"/>
        <v>7</v>
      </c>
      <c r="N21" s="60">
        <f>VLOOKUP($A21,'Return Data'!$B$7:$R$2292,14,0)</f>
        <v>9.7369000000000003</v>
      </c>
      <c r="O21" s="61">
        <f t="shared" si="11"/>
        <v>5</v>
      </c>
      <c r="P21" s="60">
        <f>VLOOKUP($A21,'Return Data'!$B$7:$R$2292,15,0)</f>
        <v>6.8399000000000001</v>
      </c>
      <c r="Q21" s="61">
        <f t="shared" si="12"/>
        <v>7</v>
      </c>
      <c r="R21" s="60">
        <f>VLOOKUP($A21,'Return Data'!$B$7:$R$2292,16,0)</f>
        <v>7.8994</v>
      </c>
      <c r="S21" s="62">
        <f t="shared" si="13"/>
        <v>6</v>
      </c>
    </row>
    <row r="22" spans="1:19" x14ac:dyDescent="0.3">
      <c r="A22" s="58" t="s">
        <v>1541</v>
      </c>
      <c r="B22" s="59">
        <f>VLOOKUP($A22,'Return Data'!$B$7:$R$2292,3,0)</f>
        <v>44918</v>
      </c>
      <c r="C22" s="60">
        <f>VLOOKUP($A22,'Return Data'!$B$7:$R$2292,4,0)</f>
        <v>14.981</v>
      </c>
      <c r="D22" s="60">
        <f>VLOOKUP($A22,'Return Data'!$B$7:$R$2292,10,0)</f>
        <v>1.0727</v>
      </c>
      <c r="E22" s="61">
        <f t="shared" si="6"/>
        <v>11</v>
      </c>
      <c r="F22" s="60">
        <f>VLOOKUP($A22,'Return Data'!$B$7:$R$2292,11,0)</f>
        <v>7.4676999999999998</v>
      </c>
      <c r="G22" s="61">
        <f t="shared" si="7"/>
        <v>3</v>
      </c>
      <c r="H22" s="60">
        <f>VLOOKUP($A22,'Return Data'!$B$7:$R$2292,12,0)</f>
        <v>3.3957000000000002</v>
      </c>
      <c r="I22" s="61">
        <f t="shared" si="8"/>
        <v>7</v>
      </c>
      <c r="J22" s="60">
        <f>VLOOKUP($A22,'Return Data'!$B$7:$R$2292,13,0)</f>
        <v>3.1038999999999999</v>
      </c>
      <c r="K22" s="61">
        <f t="shared" si="9"/>
        <v>9</v>
      </c>
      <c r="L22" s="60">
        <f>VLOOKUP($A22,'Return Data'!$B$7:$R$2292,17,0)</f>
        <v>9.5760000000000005</v>
      </c>
      <c r="M22" s="61">
        <f t="shared" si="10"/>
        <v>4</v>
      </c>
      <c r="N22" s="60">
        <f>VLOOKUP($A22,'Return Data'!$B$7:$R$2292,14,0)</f>
        <v>10.448</v>
      </c>
      <c r="O22" s="61">
        <f t="shared" si="11"/>
        <v>2</v>
      </c>
      <c r="P22" s="60"/>
      <c r="Q22" s="61"/>
      <c r="R22" s="60">
        <f>VLOOKUP($A22,'Return Data'!$B$7:$R$2292,16,0)</f>
        <v>10.579800000000001</v>
      </c>
      <c r="S22" s="62">
        <f t="shared" si="13"/>
        <v>1</v>
      </c>
    </row>
    <row r="23" spans="1:19" x14ac:dyDescent="0.3">
      <c r="A23" s="58" t="s">
        <v>1542</v>
      </c>
      <c r="B23" s="59">
        <f>VLOOKUP($A23,'Return Data'!$B$7:$R$2292,3,0)</f>
        <v>44918</v>
      </c>
      <c r="C23" s="60">
        <f>VLOOKUP($A23,'Return Data'!$B$7:$R$2292,4,0)</f>
        <v>12.6318</v>
      </c>
      <c r="D23" s="60">
        <f>VLOOKUP($A23,'Return Data'!$B$7:$R$2292,10,0)</f>
        <v>1.5687</v>
      </c>
      <c r="E23" s="61">
        <f t="shared" si="6"/>
        <v>4</v>
      </c>
      <c r="F23" s="60">
        <f>VLOOKUP($A23,'Return Data'!$B$7:$R$2292,11,0)</f>
        <v>5.2263999999999999</v>
      </c>
      <c r="G23" s="61">
        <f t="shared" si="7"/>
        <v>16</v>
      </c>
      <c r="H23" s="60">
        <f>VLOOKUP($A23,'Return Data'!$B$7:$R$2292,12,0)</f>
        <v>3.0611999999999999</v>
      </c>
      <c r="I23" s="61">
        <f t="shared" si="8"/>
        <v>8</v>
      </c>
      <c r="J23" s="60">
        <f>VLOOKUP($A23,'Return Data'!$B$7:$R$2292,13,0)</f>
        <v>3.3978000000000002</v>
      </c>
      <c r="K23" s="61">
        <f t="shared" si="9"/>
        <v>6</v>
      </c>
      <c r="L23" s="60">
        <f>VLOOKUP($A23,'Return Data'!$B$7:$R$2292,17,0)</f>
        <v>7.6642000000000001</v>
      </c>
      <c r="M23" s="61">
        <f t="shared" si="10"/>
        <v>12</v>
      </c>
      <c r="N23" s="60">
        <f>VLOOKUP($A23,'Return Data'!$B$7:$R$2292,14,0)</f>
        <v>2.5084</v>
      </c>
      <c r="O23" s="61">
        <f t="shared" si="11"/>
        <v>22</v>
      </c>
      <c r="P23" s="60">
        <f>VLOOKUP($A23,'Return Data'!$B$7:$R$2292,15,0)</f>
        <v>9.4999999999999998E-3</v>
      </c>
      <c r="Q23" s="61">
        <f t="shared" si="12"/>
        <v>16</v>
      </c>
      <c r="R23" s="60">
        <f>VLOOKUP($A23,'Return Data'!$B$7:$R$2292,16,0)</f>
        <v>3.1333000000000002</v>
      </c>
      <c r="S23" s="62">
        <f t="shared" si="13"/>
        <v>22</v>
      </c>
    </row>
    <row r="24" spans="1:19" x14ac:dyDescent="0.3">
      <c r="A24" s="58" t="s">
        <v>1543</v>
      </c>
      <c r="B24" s="59">
        <f>VLOOKUP($A24,'Return Data'!$B$7:$R$2292,3,0)</f>
        <v>44918</v>
      </c>
      <c r="C24" s="60">
        <f>VLOOKUP($A24,'Return Data'!$B$7:$R$2292,4,0)</f>
        <v>0.28849999999999998</v>
      </c>
      <c r="D24" s="60">
        <f>VLOOKUP($A24,'Return Data'!$B$7:$R$2292,10,0)</f>
        <v>0</v>
      </c>
      <c r="E24" s="61">
        <f t="shared" si="6"/>
        <v>19</v>
      </c>
      <c r="F24" s="60">
        <f>VLOOKUP($A24,'Return Data'!$B$7:$R$2292,11,0)</f>
        <v>0</v>
      </c>
      <c r="G24" s="61">
        <f t="shared" si="7"/>
        <v>23</v>
      </c>
      <c r="H24" s="60">
        <f>VLOOKUP($A24,'Return Data'!$B$7:$R$2292,12,0)</f>
        <v>0</v>
      </c>
      <c r="I24" s="61">
        <f t="shared" si="8"/>
        <v>22</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1545</v>
      </c>
      <c r="B25" s="59">
        <f>VLOOKUP($A25,'Return Data'!$B$7:$R$2292,3,0)</f>
        <v>44918</v>
      </c>
      <c r="C25" s="60">
        <f>VLOOKUP($A25,'Return Data'!$B$7:$R$2292,4,0)</f>
        <v>40.786000000000001</v>
      </c>
      <c r="D25" s="60">
        <f>VLOOKUP($A25,'Return Data'!$B$7:$R$2292,10,0)</f>
        <v>1.5219</v>
      </c>
      <c r="E25" s="61">
        <f t="shared" si="6"/>
        <v>7</v>
      </c>
      <c r="F25" s="60">
        <f>VLOOKUP($A25,'Return Data'!$B$7:$R$2292,11,0)</f>
        <v>4.1441999999999997</v>
      </c>
      <c r="G25" s="61">
        <f t="shared" si="7"/>
        <v>20</v>
      </c>
      <c r="H25" s="60">
        <f>VLOOKUP($A25,'Return Data'!$B$7:$R$2292,12,0)</f>
        <v>2.8241000000000001</v>
      </c>
      <c r="I25" s="61">
        <f t="shared" si="8"/>
        <v>9</v>
      </c>
      <c r="J25" s="60">
        <f>VLOOKUP($A25,'Return Data'!$B$7:$R$2292,13,0)</f>
        <v>3.0962000000000001</v>
      </c>
      <c r="K25" s="61">
        <f t="shared" si="9"/>
        <v>10</v>
      </c>
      <c r="L25" s="60">
        <f>VLOOKUP($A25,'Return Data'!$B$7:$R$2292,17,0)</f>
        <v>8.2446999999999999</v>
      </c>
      <c r="M25" s="61">
        <f t="shared" si="10"/>
        <v>11</v>
      </c>
      <c r="N25" s="60">
        <f>VLOOKUP($A25,'Return Data'!$B$7:$R$2292,14,0)</f>
        <v>6.5172999999999996</v>
      </c>
      <c r="O25" s="61">
        <f t="shared" si="11"/>
        <v>20</v>
      </c>
      <c r="P25" s="60">
        <f>VLOOKUP($A25,'Return Data'!$B$7:$R$2292,15,0)</f>
        <v>6.4806999999999997</v>
      </c>
      <c r="Q25" s="61">
        <f t="shared" si="12"/>
        <v>9</v>
      </c>
      <c r="R25" s="60">
        <f>VLOOKUP($A25,'Return Data'!$B$7:$R$2292,16,0)</f>
        <v>7.7244000000000002</v>
      </c>
      <c r="S25" s="62">
        <f t="shared" si="13"/>
        <v>9</v>
      </c>
    </row>
    <row r="26" spans="1:19" x14ac:dyDescent="0.3">
      <c r="A26" s="58" t="s">
        <v>1546</v>
      </c>
      <c r="B26" s="59">
        <f>VLOOKUP($A26,'Return Data'!$B$7:$R$2292,3,0)</f>
        <v>44918</v>
      </c>
      <c r="C26" s="60">
        <f>VLOOKUP($A26,'Return Data'!$B$7:$R$2292,4,0)</f>
        <v>17.381699999999999</v>
      </c>
      <c r="D26" s="60">
        <f>VLOOKUP($A26,'Return Data'!$B$7:$R$2292,10,0)</f>
        <v>-1.3480000000000001</v>
      </c>
      <c r="E26" s="61">
        <f t="shared" si="6"/>
        <v>23</v>
      </c>
      <c r="F26" s="60">
        <f>VLOOKUP($A26,'Return Data'!$B$7:$R$2292,11,0)</f>
        <v>5.3621999999999996</v>
      </c>
      <c r="G26" s="61">
        <f t="shared" si="7"/>
        <v>15</v>
      </c>
      <c r="H26" s="60">
        <f>VLOOKUP($A26,'Return Data'!$B$7:$R$2292,12,0)</f>
        <v>0.69979999999999998</v>
      </c>
      <c r="I26" s="61">
        <f t="shared" si="8"/>
        <v>19</v>
      </c>
      <c r="J26" s="60">
        <f>VLOOKUP($A26,'Return Data'!$B$7:$R$2292,13,0)</f>
        <v>0.85880000000000001</v>
      </c>
      <c r="K26" s="61">
        <f t="shared" si="9"/>
        <v>19</v>
      </c>
      <c r="L26" s="60">
        <f>VLOOKUP($A26,'Return Data'!$B$7:$R$2292,17,0)</f>
        <v>7.4105999999999996</v>
      </c>
      <c r="M26" s="61">
        <f t="shared" si="10"/>
        <v>14</v>
      </c>
      <c r="N26" s="60">
        <f>VLOOKUP($A26,'Return Data'!$B$7:$R$2292,14,0)</f>
        <v>8.2402999999999995</v>
      </c>
      <c r="O26" s="61">
        <f t="shared" si="11"/>
        <v>9</v>
      </c>
      <c r="P26" s="60">
        <f>VLOOKUP($A26,'Return Data'!$B$7:$R$2292,15,0)</f>
        <v>6.7367999999999997</v>
      </c>
      <c r="Q26" s="61">
        <f t="shared" si="12"/>
        <v>8</v>
      </c>
      <c r="R26" s="60">
        <f>VLOOKUP($A26,'Return Data'!$B$7:$R$2292,16,0)</f>
        <v>7.5650000000000004</v>
      </c>
      <c r="S26" s="62">
        <f t="shared" si="13"/>
        <v>12</v>
      </c>
    </row>
    <row r="27" spans="1:19" x14ac:dyDescent="0.3">
      <c r="A27" s="58" t="s">
        <v>1861</v>
      </c>
      <c r="B27" s="59">
        <f>VLOOKUP($A27,'Return Data'!$B$7:$R$2292,3,0)</f>
        <v>44918</v>
      </c>
      <c r="C27" s="60">
        <f>VLOOKUP($A27,'Return Data'!$B$7:$R$2292,4,0)</f>
        <v>51.321199999999997</v>
      </c>
      <c r="D27" s="60">
        <f>VLOOKUP($A27,'Return Data'!$B$7:$R$2292,10,0)</f>
        <v>3.5700000000000003E-2</v>
      </c>
      <c r="E27" s="61">
        <f t="shared" si="6"/>
        <v>18</v>
      </c>
      <c r="F27" s="60">
        <f>VLOOKUP($A27,'Return Data'!$B$7:$R$2292,11,0)</f>
        <v>6.0362</v>
      </c>
      <c r="G27" s="61">
        <f t="shared" si="7"/>
        <v>10</v>
      </c>
      <c r="H27" s="60">
        <f>VLOOKUP($A27,'Return Data'!$B$7:$R$2292,12,0)</f>
        <v>2.7591000000000001</v>
      </c>
      <c r="I27" s="61">
        <f t="shared" si="8"/>
        <v>10</v>
      </c>
      <c r="J27" s="60">
        <f>VLOOKUP($A27,'Return Data'!$B$7:$R$2292,13,0)</f>
        <v>3.0676999999999999</v>
      </c>
      <c r="K27" s="61">
        <f t="shared" si="9"/>
        <v>11</v>
      </c>
      <c r="L27" s="60">
        <f>VLOOKUP($A27,'Return Data'!$B$7:$R$2292,17,0)</f>
        <v>10.710699999999999</v>
      </c>
      <c r="M27" s="61">
        <f t="shared" si="10"/>
        <v>2</v>
      </c>
      <c r="N27" s="60">
        <f>VLOOKUP($A27,'Return Data'!$B$7:$R$2292,14,0)</f>
        <v>11.465299999999999</v>
      </c>
      <c r="O27" s="61">
        <f t="shared" si="11"/>
        <v>1</v>
      </c>
      <c r="P27" s="60">
        <f>VLOOKUP($A27,'Return Data'!$B$7:$R$2292,15,0)</f>
        <v>8.1618999999999993</v>
      </c>
      <c r="Q27" s="61">
        <f t="shared" si="12"/>
        <v>1</v>
      </c>
      <c r="R27" s="60">
        <f>VLOOKUP($A27,'Return Data'!$B$7:$R$2292,16,0)</f>
        <v>8.2630999999999997</v>
      </c>
      <c r="S27" s="62">
        <f t="shared" si="13"/>
        <v>4</v>
      </c>
    </row>
    <row r="28" spans="1:19" x14ac:dyDescent="0.3">
      <c r="A28" s="58" t="s">
        <v>1547</v>
      </c>
      <c r="B28" s="59">
        <f>VLOOKUP($A28,'Return Data'!$B$7:$R$2292,3,0)</f>
        <v>44918</v>
      </c>
      <c r="C28" s="60">
        <f>VLOOKUP($A28,'Return Data'!$B$7:$R$2292,4,0)</f>
        <v>55.740539420265101</v>
      </c>
      <c r="D28" s="60">
        <f>VLOOKUP($A28,'Return Data'!$B$7:$R$2292,10,0)</f>
        <v>1.5264</v>
      </c>
      <c r="E28" s="61">
        <f t="shared" si="6"/>
        <v>6</v>
      </c>
      <c r="F28" s="60">
        <f>VLOOKUP($A28,'Return Data'!$B$7:$R$2292,11,0)</f>
        <v>5.2134999999999998</v>
      </c>
      <c r="G28" s="61">
        <f t="shared" si="7"/>
        <v>17</v>
      </c>
      <c r="H28" s="60">
        <f>VLOOKUP($A28,'Return Data'!$B$7:$R$2292,12,0)</f>
        <v>2.6709999999999998</v>
      </c>
      <c r="I28" s="61">
        <f t="shared" si="8"/>
        <v>12</v>
      </c>
      <c r="J28" s="60">
        <f>VLOOKUP($A28,'Return Data'!$B$7:$R$2292,13,0)</f>
        <v>3.3388</v>
      </c>
      <c r="K28" s="61">
        <f t="shared" si="9"/>
        <v>7</v>
      </c>
      <c r="L28" s="60">
        <f>VLOOKUP($A28,'Return Data'!$B$7:$R$2292,17,0)</f>
        <v>7.2091000000000003</v>
      </c>
      <c r="M28" s="61">
        <f t="shared" si="10"/>
        <v>15</v>
      </c>
      <c r="N28" s="60">
        <f>VLOOKUP($A28,'Return Data'!$B$7:$R$2292,14,0)</f>
        <v>7.4408000000000003</v>
      </c>
      <c r="O28" s="61">
        <f t="shared" si="11"/>
        <v>13</v>
      </c>
      <c r="P28" s="60">
        <f>VLOOKUP($A28,'Return Data'!$B$7:$R$2292,15,0)</f>
        <v>6.3205</v>
      </c>
      <c r="Q28" s="61">
        <f t="shared" si="12"/>
        <v>10</v>
      </c>
      <c r="R28" s="60">
        <f>VLOOKUP($A28,'Return Data'!$B$7:$R$2292,16,0)</f>
        <v>7.6482999999999999</v>
      </c>
      <c r="S28" s="62">
        <f t="shared" si="13"/>
        <v>11</v>
      </c>
    </row>
    <row r="29" spans="1:19" x14ac:dyDescent="0.3">
      <c r="A29" s="58" t="s">
        <v>1548</v>
      </c>
      <c r="B29" s="59">
        <f>VLOOKUP($A29,'Return Data'!$B$7:$R$2292,3,0)</f>
        <v>44918</v>
      </c>
      <c r="C29" s="60">
        <f>VLOOKUP($A29,'Return Data'!$B$7:$R$2292,4,0)</f>
        <v>13.42</v>
      </c>
      <c r="D29" s="60">
        <f>VLOOKUP($A29,'Return Data'!$B$7:$R$2292,10,0)</f>
        <v>1.2829999999999999</v>
      </c>
      <c r="E29" s="61">
        <f t="shared" si="6"/>
        <v>8</v>
      </c>
      <c r="F29" s="60">
        <f>VLOOKUP($A29,'Return Data'!$B$7:$R$2292,11,0)</f>
        <v>5.5861999999999998</v>
      </c>
      <c r="G29" s="61">
        <f t="shared" si="7"/>
        <v>14</v>
      </c>
      <c r="H29" s="60">
        <f>VLOOKUP($A29,'Return Data'!$B$7:$R$2292,12,0)</f>
        <v>1.9757</v>
      </c>
      <c r="I29" s="61">
        <f t="shared" si="8"/>
        <v>16</v>
      </c>
      <c r="J29" s="60">
        <f>VLOOKUP($A29,'Return Data'!$B$7:$R$2292,13,0)</f>
        <v>1.4360999999999999</v>
      </c>
      <c r="K29" s="61">
        <f t="shared" si="9"/>
        <v>17</v>
      </c>
      <c r="L29" s="60">
        <f>VLOOKUP($A29,'Return Data'!$B$7:$R$2292,17,0)</f>
        <v>5.3133999999999997</v>
      </c>
      <c r="M29" s="61">
        <f t="shared" si="10"/>
        <v>20</v>
      </c>
      <c r="N29" s="60">
        <f>VLOOKUP($A29,'Return Data'!$B$7:$R$2292,14,0)</f>
        <v>6.7173999999999996</v>
      </c>
      <c r="O29" s="61">
        <f t="shared" si="11"/>
        <v>19</v>
      </c>
      <c r="P29" s="60"/>
      <c r="Q29" s="61"/>
      <c r="R29" s="60">
        <f>VLOOKUP($A29,'Return Data'!$B$7:$R$2292,16,0)</f>
        <v>6.9542999999999999</v>
      </c>
      <c r="S29" s="62">
        <f t="shared" si="13"/>
        <v>16</v>
      </c>
    </row>
    <row r="30" spans="1:19" x14ac:dyDescent="0.3">
      <c r="A30" s="58" t="s">
        <v>1549</v>
      </c>
      <c r="B30" s="59">
        <f>VLOOKUP($A30,'Return Data'!$B$7:$R$2292,3,0)</f>
        <v>44918</v>
      </c>
      <c r="C30" s="60">
        <f>VLOOKUP($A30,'Return Data'!$B$7:$R$2292,4,0)</f>
        <v>13.7707</v>
      </c>
      <c r="D30" s="60">
        <f>VLOOKUP($A30,'Return Data'!$B$7:$R$2292,10,0)</f>
        <v>2.3494000000000002</v>
      </c>
      <c r="E30" s="61">
        <f t="shared" si="6"/>
        <v>1</v>
      </c>
      <c r="F30" s="60">
        <f>VLOOKUP($A30,'Return Data'!$B$7:$R$2292,11,0)</f>
        <v>7.8693</v>
      </c>
      <c r="G30" s="61">
        <f t="shared" si="7"/>
        <v>1</v>
      </c>
      <c r="H30" s="60">
        <f>VLOOKUP($A30,'Return Data'!$B$7:$R$2292,12,0)</f>
        <v>4.8285999999999998</v>
      </c>
      <c r="I30" s="61">
        <f t="shared" si="8"/>
        <v>2</v>
      </c>
      <c r="J30" s="60">
        <f>VLOOKUP($A30,'Return Data'!$B$7:$R$2292,13,0)</f>
        <v>5.8884999999999996</v>
      </c>
      <c r="K30" s="61">
        <f t="shared" si="9"/>
        <v>3</v>
      </c>
      <c r="L30" s="60">
        <f>VLOOKUP($A30,'Return Data'!$B$7:$R$2292,17,0)</f>
        <v>10.2256</v>
      </c>
      <c r="M30" s="61">
        <f t="shared" si="10"/>
        <v>3</v>
      </c>
      <c r="N30" s="60">
        <f>VLOOKUP($A30,'Return Data'!$B$7:$R$2292,14,0)</f>
        <v>9.7954000000000008</v>
      </c>
      <c r="O30" s="61">
        <f t="shared" si="11"/>
        <v>4</v>
      </c>
      <c r="P30" s="60"/>
      <c r="Q30" s="61"/>
      <c r="R30" s="60">
        <f>VLOOKUP($A30,'Return Data'!$B$7:$R$2292,16,0)</f>
        <v>7.6917</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0.79073478260869556</v>
      </c>
      <c r="E32" s="69"/>
      <c r="F32" s="70">
        <f>AVERAGE(F8:F30)</f>
        <v>5.5523608695652173</v>
      </c>
      <c r="G32" s="69"/>
      <c r="H32" s="70">
        <f>AVERAGE(H8:H30)</f>
        <v>2.4424695652173911</v>
      </c>
      <c r="I32" s="69"/>
      <c r="J32" s="70">
        <f>AVERAGE(J8:J30)</f>
        <v>2.6417956521739141</v>
      </c>
      <c r="K32" s="69"/>
      <c r="L32" s="70">
        <f>AVERAGE(L8:L30)</f>
        <v>7.4555086956521714</v>
      </c>
      <c r="M32" s="69"/>
      <c r="N32" s="70">
        <f>AVERAGE(N8:N30)</f>
        <v>7.5865782608695662</v>
      </c>
      <c r="O32" s="69"/>
      <c r="P32" s="70">
        <f>AVERAGE(P8:P30)</f>
        <v>5.9407058823529413</v>
      </c>
      <c r="Q32" s="69"/>
      <c r="R32" s="70">
        <f>AVERAGE(R8:R30)</f>
        <v>7.0771565217391315</v>
      </c>
      <c r="S32" s="71"/>
    </row>
    <row r="33" spans="1:19" x14ac:dyDescent="0.3">
      <c r="A33" s="68" t="s">
        <v>28</v>
      </c>
      <c r="B33" s="69"/>
      <c r="C33" s="69"/>
      <c r="D33" s="70">
        <f>MIN(D8:D30)</f>
        <v>-1.3480000000000001</v>
      </c>
      <c r="E33" s="69"/>
      <c r="F33" s="70">
        <f>MIN(F8:F30)</f>
        <v>0</v>
      </c>
      <c r="G33" s="69"/>
      <c r="H33" s="70">
        <f>MIN(H8:H30)</f>
        <v>-0.68389999999999995</v>
      </c>
      <c r="I33" s="69"/>
      <c r="J33" s="70">
        <f>MIN(J8:J30)</f>
        <v>-2.2778</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2.3494000000000002</v>
      </c>
      <c r="E34" s="73"/>
      <c r="F34" s="74">
        <f>MAX(F8:F30)</f>
        <v>7.8693</v>
      </c>
      <c r="G34" s="73"/>
      <c r="H34" s="74">
        <f>MAX(H8:H30)</f>
        <v>4.9008000000000003</v>
      </c>
      <c r="I34" s="73"/>
      <c r="J34" s="74">
        <f>MAX(J8:J30)</f>
        <v>6.8330000000000002</v>
      </c>
      <c r="K34" s="73"/>
      <c r="L34" s="74">
        <f>MAX(L8:L30)</f>
        <v>11.509499999999999</v>
      </c>
      <c r="M34" s="73"/>
      <c r="N34" s="74">
        <f>MAX(N8:N30)</f>
        <v>11.465299999999999</v>
      </c>
      <c r="O34" s="73"/>
      <c r="P34" s="74">
        <f>MAX(P8:P30)</f>
        <v>8.1618999999999993</v>
      </c>
      <c r="Q34" s="73"/>
      <c r="R34" s="74">
        <f>MAX(R8:R30)</f>
        <v>10.579800000000001</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44918</v>
      </c>
      <c r="C8" s="60">
        <f>VLOOKUP($A8,'Return Data'!$B$7:$R$2292,4,0)</f>
        <v>23.569800000000001</v>
      </c>
      <c r="D8" s="60">
        <f>VLOOKUP($A8,'Return Data'!$B$7:$R$2292,10,0)</f>
        <v>1.4453</v>
      </c>
      <c r="E8" s="61">
        <f t="shared" ref="E8:E32" si="0">RANK(D8,D$8:D$32,0)</f>
        <v>12</v>
      </c>
      <c r="F8" s="60">
        <f>VLOOKUP($A8,'Return Data'!$B$7:$R$2292,11,0)</f>
        <v>2.6541000000000001</v>
      </c>
      <c r="G8" s="61">
        <f t="shared" ref="G8:G32" si="1">RANK(F8,F$8:F$32,0)</f>
        <v>12</v>
      </c>
      <c r="H8" s="60">
        <f>VLOOKUP($A8,'Return Data'!$B$7:$R$2292,12,0)</f>
        <v>3.6833</v>
      </c>
      <c r="I8" s="61">
        <f t="shared" ref="I8:I32" si="2">RANK(H8,H$8:H$32,0)</f>
        <v>11</v>
      </c>
      <c r="J8" s="60">
        <f>VLOOKUP($A8,'Return Data'!$B$7:$R$2292,13,0)</f>
        <v>4.6756000000000002</v>
      </c>
      <c r="K8" s="61">
        <f>RANK(J8,J$8:J$32,0)</f>
        <v>11</v>
      </c>
      <c r="L8" s="60">
        <f>VLOOKUP($A8,'Return Data'!$B$7:$R$2292,17,0)</f>
        <v>4.6927000000000003</v>
      </c>
      <c r="M8" s="61">
        <f>RANK(L8,L$8:L$32,0)</f>
        <v>8</v>
      </c>
      <c r="N8" s="60">
        <f>VLOOKUP($A8,'Return Data'!$B$7:$R$2292,14,0)</f>
        <v>4.6493000000000002</v>
      </c>
      <c r="O8" s="61">
        <f>RANK(N8,N$8:N$32,0)</f>
        <v>8</v>
      </c>
      <c r="P8" s="60">
        <f>VLOOKUP($A8,'Return Data'!$B$7:$R$2292,15,0)</f>
        <v>5.4880000000000004</v>
      </c>
      <c r="Q8" s="61">
        <f>RANK(P8,P$8:P$32,0)</f>
        <v>8</v>
      </c>
      <c r="R8" s="60">
        <f>VLOOKUP($A8,'Return Data'!$B$7:$R$2292,16,0)</f>
        <v>6.7637999999999998</v>
      </c>
      <c r="S8" s="62">
        <f>RANK(R8,R$8:R$32,0)</f>
        <v>4</v>
      </c>
    </row>
    <row r="9" spans="1:20" x14ac:dyDescent="0.3">
      <c r="A9" s="58" t="s">
        <v>1551</v>
      </c>
      <c r="B9" s="59">
        <f>VLOOKUP($A9,'Return Data'!$B$7:$R$2292,3,0)</f>
        <v>44918</v>
      </c>
      <c r="C9" s="60">
        <f>VLOOKUP($A9,'Return Data'!$B$7:$R$2292,4,0)</f>
        <v>16.762</v>
      </c>
      <c r="D9" s="60">
        <f>VLOOKUP($A9,'Return Data'!$B$7:$R$2292,10,0)</f>
        <v>1.4268000000000001</v>
      </c>
      <c r="E9" s="61">
        <f t="shared" si="0"/>
        <v>15</v>
      </c>
      <c r="F9" s="60">
        <f>VLOOKUP($A9,'Return Data'!$B$7:$R$2292,11,0)</f>
        <v>2.5556000000000001</v>
      </c>
      <c r="G9" s="61">
        <f t="shared" si="1"/>
        <v>16</v>
      </c>
      <c r="H9" s="60">
        <f>VLOOKUP($A9,'Return Data'!$B$7:$R$2292,12,0)</f>
        <v>3.7149999999999999</v>
      </c>
      <c r="I9" s="61">
        <f t="shared" si="2"/>
        <v>7</v>
      </c>
      <c r="J9" s="60">
        <f>VLOOKUP($A9,'Return Data'!$B$7:$R$2292,13,0)</f>
        <v>4.9146000000000001</v>
      </c>
      <c r="K9" s="61">
        <f t="shared" ref="K9:K32" si="3">RANK(J9,J$8:J$32,0)</f>
        <v>4</v>
      </c>
      <c r="L9" s="60">
        <f>VLOOKUP($A9,'Return Data'!$B$7:$R$2292,17,0)</f>
        <v>4.8041999999999998</v>
      </c>
      <c r="M9" s="61">
        <f t="shared" ref="M9:M32" si="4">RANK(L9,L$8:L$32,0)</f>
        <v>4</v>
      </c>
      <c r="N9" s="60">
        <f>VLOOKUP($A9,'Return Data'!$B$7:$R$2292,14,0)</f>
        <v>4.7638999999999996</v>
      </c>
      <c r="O9" s="61">
        <f t="shared" ref="O9:O32" si="5">RANK(N9,N$8:N$32,0)</f>
        <v>6</v>
      </c>
      <c r="P9" s="60">
        <f>VLOOKUP($A9,'Return Data'!$B$7:$R$2292,15,0)</f>
        <v>5.5777999999999999</v>
      </c>
      <c r="Q9" s="61">
        <f t="shared" ref="Q9:Q32" si="6">RANK(P9,P$8:P$32,0)</f>
        <v>5</v>
      </c>
      <c r="R9" s="60">
        <f>VLOOKUP($A9,'Return Data'!$B$7:$R$2292,16,0)</f>
        <v>6.37</v>
      </c>
      <c r="S9" s="62">
        <f t="shared" ref="S9:S32" si="7">RANK(R9,R$8:R$32,0)</f>
        <v>10</v>
      </c>
    </row>
    <row r="10" spans="1:20" x14ac:dyDescent="0.3">
      <c r="A10" s="58" t="s">
        <v>1963</v>
      </c>
      <c r="B10" s="59">
        <f>VLOOKUP($A10,'Return Data'!$B$7:$R$2292,3,0)</f>
        <v>44918</v>
      </c>
      <c r="C10" s="60">
        <f>VLOOKUP($A10,'Return Data'!$B$7:$R$2292,4,0)</f>
        <v>12.080399999999999</v>
      </c>
      <c r="D10" s="60">
        <f>VLOOKUP($A10,'Return Data'!$B$7:$R$2292,10,0)</f>
        <v>1.1225000000000001</v>
      </c>
      <c r="E10" s="61">
        <f t="shared" si="0"/>
        <v>24</v>
      </c>
      <c r="F10" s="60">
        <f>VLOOKUP($A10,'Return Data'!$B$7:$R$2292,11,0)</f>
        <v>1.9486000000000001</v>
      </c>
      <c r="G10" s="61">
        <f t="shared" si="1"/>
        <v>24</v>
      </c>
      <c r="H10" s="60">
        <f>VLOOKUP($A10,'Return Data'!$B$7:$R$2292,12,0)</f>
        <v>2.625</v>
      </c>
      <c r="I10" s="61">
        <f t="shared" si="2"/>
        <v>24</v>
      </c>
      <c r="J10" s="60">
        <f>VLOOKUP($A10,'Return Data'!$B$7:$R$2292,13,0)</f>
        <v>3.3281000000000001</v>
      </c>
      <c r="K10" s="61">
        <f t="shared" si="3"/>
        <v>23</v>
      </c>
      <c r="L10" s="60">
        <f>VLOOKUP($A10,'Return Data'!$B$7:$R$2292,17,0)</f>
        <v>3.1293000000000002</v>
      </c>
      <c r="M10" s="61">
        <f t="shared" si="4"/>
        <v>25</v>
      </c>
      <c r="N10" s="60">
        <f>VLOOKUP($A10,'Return Data'!$B$7:$R$2292,14,0)</f>
        <v>3.3612000000000002</v>
      </c>
      <c r="O10" s="61">
        <f t="shared" si="5"/>
        <v>22</v>
      </c>
      <c r="P10" s="60"/>
      <c r="Q10" s="61"/>
      <c r="R10" s="60">
        <f>VLOOKUP($A10,'Return Data'!$B$7:$R$2292,16,0)</f>
        <v>4.2721999999999998</v>
      </c>
      <c r="S10" s="62">
        <f t="shared" si="7"/>
        <v>22</v>
      </c>
    </row>
    <row r="11" spans="1:20" x14ac:dyDescent="0.3">
      <c r="A11" s="58" t="s">
        <v>1907</v>
      </c>
      <c r="B11" s="59">
        <f>VLOOKUP($A11,'Return Data'!$B$7:$R$2292,3,0)</f>
        <v>44918</v>
      </c>
      <c r="C11" s="60">
        <f>VLOOKUP($A11,'Return Data'!$B$7:$R$2292,4,0)</f>
        <v>13.992000000000001</v>
      </c>
      <c r="D11" s="60">
        <f>VLOOKUP($A11,'Return Data'!$B$7:$R$2292,10,0)</f>
        <v>1.3803000000000001</v>
      </c>
      <c r="E11" s="61">
        <f t="shared" si="0"/>
        <v>21</v>
      </c>
      <c r="F11" s="60">
        <f>VLOOKUP($A11,'Return Data'!$B$7:$R$2292,11,0)</f>
        <v>2.5243000000000002</v>
      </c>
      <c r="G11" s="61">
        <f t="shared" si="1"/>
        <v>19</v>
      </c>
      <c r="H11" s="60">
        <f>VLOOKUP($A11,'Return Data'!$B$7:$R$2292,12,0)</f>
        <v>3.3908999999999998</v>
      </c>
      <c r="I11" s="61">
        <f t="shared" si="2"/>
        <v>20</v>
      </c>
      <c r="J11" s="60">
        <f>VLOOKUP($A11,'Return Data'!$B$7:$R$2292,13,0)</f>
        <v>4.3555999999999999</v>
      </c>
      <c r="K11" s="61">
        <f t="shared" si="3"/>
        <v>18</v>
      </c>
      <c r="L11" s="60">
        <f>VLOOKUP($A11,'Return Data'!$B$7:$R$2292,17,0)</f>
        <v>4.4344000000000001</v>
      </c>
      <c r="M11" s="61">
        <f t="shared" si="4"/>
        <v>16</v>
      </c>
      <c r="N11" s="60">
        <f>VLOOKUP($A11,'Return Data'!$B$7:$R$2292,14,0)</f>
        <v>4.6214000000000004</v>
      </c>
      <c r="O11" s="61">
        <f t="shared" si="5"/>
        <v>11</v>
      </c>
      <c r="P11" s="60">
        <f>VLOOKUP($A11,'Return Data'!$B$7:$R$2292,15,0)</f>
        <v>5.4619</v>
      </c>
      <c r="Q11" s="61">
        <f t="shared" si="6"/>
        <v>10</v>
      </c>
      <c r="R11" s="60">
        <f>VLOOKUP($A11,'Return Data'!$B$7:$R$2292,16,0)</f>
        <v>5.7689000000000004</v>
      </c>
      <c r="S11" s="62">
        <f t="shared" si="7"/>
        <v>15</v>
      </c>
    </row>
    <row r="12" spans="1:20" x14ac:dyDescent="0.3">
      <c r="A12" s="58" t="s">
        <v>1552</v>
      </c>
      <c r="B12" s="59">
        <f>VLOOKUP($A12,'Return Data'!$B$7:$R$2292,3,0)</f>
        <v>44918</v>
      </c>
      <c r="C12" s="60">
        <f>VLOOKUP($A12,'Return Data'!$B$7:$R$2292,4,0)</f>
        <v>12.919</v>
      </c>
      <c r="D12" s="60">
        <f>VLOOKUP($A12,'Return Data'!$B$7:$R$2292,10,0)</f>
        <v>1.4528000000000001</v>
      </c>
      <c r="E12" s="61">
        <f t="shared" si="0"/>
        <v>11</v>
      </c>
      <c r="F12" s="60">
        <f>VLOOKUP($A12,'Return Data'!$B$7:$R$2292,11,0)</f>
        <v>2.6703000000000001</v>
      </c>
      <c r="G12" s="61">
        <f t="shared" si="1"/>
        <v>10</v>
      </c>
      <c r="H12" s="60">
        <f>VLOOKUP($A12,'Return Data'!$B$7:$R$2292,12,0)</f>
        <v>3.6671</v>
      </c>
      <c r="I12" s="61">
        <f t="shared" si="2"/>
        <v>14</v>
      </c>
      <c r="J12" s="60">
        <f>VLOOKUP($A12,'Return Data'!$B$7:$R$2292,13,0)</f>
        <v>4.5057</v>
      </c>
      <c r="K12" s="61">
        <f t="shared" si="3"/>
        <v>16</v>
      </c>
      <c r="L12" s="60">
        <f>VLOOKUP($A12,'Return Data'!$B$7:$R$2292,17,0)</f>
        <v>4.3867000000000003</v>
      </c>
      <c r="M12" s="61">
        <f t="shared" si="4"/>
        <v>18</v>
      </c>
      <c r="N12" s="60">
        <f>VLOOKUP($A12,'Return Data'!$B$7:$R$2292,14,0)</f>
        <v>4.4002999999999997</v>
      </c>
      <c r="O12" s="61">
        <f t="shared" si="5"/>
        <v>15</v>
      </c>
      <c r="P12" s="60"/>
      <c r="Q12" s="61"/>
      <c r="R12" s="60">
        <f>VLOOKUP($A12,'Return Data'!$B$7:$R$2292,16,0)</f>
        <v>5.3520000000000003</v>
      </c>
      <c r="S12" s="62">
        <f t="shared" si="7"/>
        <v>18</v>
      </c>
    </row>
    <row r="13" spans="1:20" x14ac:dyDescent="0.3">
      <c r="A13" s="58" t="s">
        <v>1553</v>
      </c>
      <c r="B13" s="59">
        <f>VLOOKUP($A13,'Return Data'!$B$7:$R$2292,3,0)</f>
        <v>44918</v>
      </c>
      <c r="C13" s="60">
        <f>VLOOKUP($A13,'Return Data'!$B$7:$R$2292,4,0)</f>
        <v>17.105799999999999</v>
      </c>
      <c r="D13" s="60">
        <f>VLOOKUP($A13,'Return Data'!$B$7:$R$2292,10,0)</f>
        <v>1.4916</v>
      </c>
      <c r="E13" s="61">
        <f t="shared" si="0"/>
        <v>7</v>
      </c>
      <c r="F13" s="60">
        <f>VLOOKUP($A13,'Return Data'!$B$7:$R$2292,11,0)</f>
        <v>2.7351000000000001</v>
      </c>
      <c r="G13" s="61">
        <f t="shared" si="1"/>
        <v>3</v>
      </c>
      <c r="H13" s="60">
        <f>VLOOKUP($A13,'Return Data'!$B$7:$R$2292,12,0)</f>
        <v>3.8913000000000002</v>
      </c>
      <c r="I13" s="61">
        <f t="shared" si="2"/>
        <v>3</v>
      </c>
      <c r="J13" s="60">
        <f>VLOOKUP($A13,'Return Data'!$B$7:$R$2292,13,0)</f>
        <v>4.9809000000000001</v>
      </c>
      <c r="K13" s="61">
        <f t="shared" si="3"/>
        <v>3</v>
      </c>
      <c r="L13" s="60">
        <f>VLOOKUP($A13,'Return Data'!$B$7:$R$2292,17,0)</f>
        <v>4.8779000000000003</v>
      </c>
      <c r="M13" s="61">
        <f t="shared" si="4"/>
        <v>2</v>
      </c>
      <c r="N13" s="60">
        <f>VLOOKUP($A13,'Return Data'!$B$7:$R$2292,14,0)</f>
        <v>4.9401000000000002</v>
      </c>
      <c r="O13" s="61">
        <f t="shared" si="5"/>
        <v>3</v>
      </c>
      <c r="P13" s="60">
        <f>VLOOKUP($A13,'Return Data'!$B$7:$R$2292,15,0)</f>
        <v>5.7157</v>
      </c>
      <c r="Q13" s="61">
        <f t="shared" si="6"/>
        <v>2</v>
      </c>
      <c r="R13" s="60">
        <f>VLOOKUP($A13,'Return Data'!$B$7:$R$2292,16,0)</f>
        <v>6.5225999999999997</v>
      </c>
      <c r="S13" s="62">
        <f t="shared" si="7"/>
        <v>8</v>
      </c>
    </row>
    <row r="14" spans="1:20" x14ac:dyDescent="0.3">
      <c r="A14" s="58" t="s">
        <v>1554</v>
      </c>
      <c r="B14" s="59">
        <f>VLOOKUP($A14,'Return Data'!$B$7:$R$2292,3,0)</f>
        <v>44918</v>
      </c>
      <c r="C14" s="60">
        <f>VLOOKUP($A14,'Return Data'!$B$7:$R$2292,4,0)</f>
        <v>16.658000000000001</v>
      </c>
      <c r="D14" s="60">
        <f>VLOOKUP($A14,'Return Data'!$B$7:$R$2292,10,0)</f>
        <v>1.4803999999999999</v>
      </c>
      <c r="E14" s="61">
        <f t="shared" si="0"/>
        <v>8</v>
      </c>
      <c r="F14" s="60">
        <f>VLOOKUP($A14,'Return Data'!$B$7:$R$2292,11,0)</f>
        <v>2.6814</v>
      </c>
      <c r="G14" s="61">
        <f t="shared" si="1"/>
        <v>9</v>
      </c>
      <c r="H14" s="60">
        <f>VLOOKUP($A14,'Return Data'!$B$7:$R$2292,12,0)</f>
        <v>3.6848000000000001</v>
      </c>
      <c r="I14" s="61">
        <f t="shared" si="2"/>
        <v>10</v>
      </c>
      <c r="J14" s="60">
        <f>VLOOKUP($A14,'Return Data'!$B$7:$R$2292,13,0)</f>
        <v>4.6159999999999997</v>
      </c>
      <c r="K14" s="61">
        <f t="shared" si="3"/>
        <v>13</v>
      </c>
      <c r="L14" s="60">
        <f>VLOOKUP($A14,'Return Data'!$B$7:$R$2292,17,0)</f>
        <v>4.4904999999999999</v>
      </c>
      <c r="M14" s="61">
        <f t="shared" si="4"/>
        <v>14</v>
      </c>
      <c r="N14" s="60">
        <f>VLOOKUP($A14,'Return Data'!$B$7:$R$2292,14,0)</f>
        <v>4.3681999999999999</v>
      </c>
      <c r="O14" s="61">
        <f t="shared" si="5"/>
        <v>16</v>
      </c>
      <c r="P14" s="60">
        <f>VLOOKUP($A14,'Return Data'!$B$7:$R$2292,15,0)</f>
        <v>5.1638999999999999</v>
      </c>
      <c r="Q14" s="61">
        <f t="shared" si="6"/>
        <v>14</v>
      </c>
      <c r="R14" s="60">
        <f>VLOOKUP($A14,'Return Data'!$B$7:$R$2292,16,0)</f>
        <v>6.0147000000000004</v>
      </c>
      <c r="S14" s="62">
        <f t="shared" si="7"/>
        <v>14</v>
      </c>
    </row>
    <row r="15" spans="1:20" x14ac:dyDescent="0.3">
      <c r="A15" s="102" t="s">
        <v>2018</v>
      </c>
      <c r="B15" s="59">
        <f>VLOOKUP($A15,'Return Data'!$B$7:$R$2292,3,0)</f>
        <v>44918</v>
      </c>
      <c r="C15" s="60">
        <f>VLOOKUP($A15,'Return Data'!$B$7:$R$2292,4,0)</f>
        <v>16.810500000000001</v>
      </c>
      <c r="D15" s="60">
        <f>VLOOKUP($A15,'Return Data'!$B$7:$R$2292,10,0)</f>
        <v>1.3902000000000001</v>
      </c>
      <c r="E15" s="61">
        <f t="shared" si="0"/>
        <v>19</v>
      </c>
      <c r="F15" s="60">
        <f>VLOOKUP($A15,'Return Data'!$B$7:$R$2292,11,0)</f>
        <v>2.5969000000000002</v>
      </c>
      <c r="G15" s="61">
        <f t="shared" si="1"/>
        <v>15</v>
      </c>
      <c r="H15" s="60">
        <f>VLOOKUP($A15,'Return Data'!$B$7:$R$2292,12,0)</f>
        <v>3.5767000000000002</v>
      </c>
      <c r="I15" s="61">
        <f t="shared" si="2"/>
        <v>17</v>
      </c>
      <c r="J15" s="60">
        <f>VLOOKUP($A15,'Return Data'!$B$7:$R$2292,13,0)</f>
        <v>4.4908999999999999</v>
      </c>
      <c r="K15" s="61">
        <f t="shared" si="3"/>
        <v>17</v>
      </c>
      <c r="L15" s="60">
        <f>VLOOKUP($A15,'Return Data'!$B$7:$R$2292,17,0)</f>
        <v>4.5301</v>
      </c>
      <c r="M15" s="61">
        <f t="shared" si="4"/>
        <v>13</v>
      </c>
      <c r="N15" s="60">
        <f>VLOOKUP($A15,'Return Data'!$B$7:$R$2292,14,0)</f>
        <v>4.7282999999999999</v>
      </c>
      <c r="O15" s="61">
        <f t="shared" si="5"/>
        <v>7</v>
      </c>
      <c r="P15" s="60">
        <f>VLOOKUP($A15,'Return Data'!$B$7:$R$2292,15,0)</f>
        <v>5.4943</v>
      </c>
      <c r="Q15" s="61">
        <f t="shared" si="6"/>
        <v>7</v>
      </c>
      <c r="R15" s="60">
        <f>VLOOKUP($A15,'Return Data'!$B$7:$R$2292,16,0)</f>
        <v>6.3108000000000004</v>
      </c>
      <c r="S15" s="62">
        <f t="shared" si="7"/>
        <v>11</v>
      </c>
    </row>
    <row r="16" spans="1:20" x14ac:dyDescent="0.3">
      <c r="A16" s="58" t="s">
        <v>1555</v>
      </c>
      <c r="B16" s="59">
        <f>VLOOKUP($A16,'Return Data'!$B$7:$R$2292,3,0)</f>
        <v>44918</v>
      </c>
      <c r="C16" s="60">
        <f>VLOOKUP($A16,'Return Data'!$B$7:$R$2292,4,0)</f>
        <v>30.3474</v>
      </c>
      <c r="D16" s="60">
        <f>VLOOKUP($A16,'Return Data'!$B$7:$R$2292,10,0)</f>
        <v>1.4610000000000001</v>
      </c>
      <c r="E16" s="61">
        <f t="shared" si="0"/>
        <v>10</v>
      </c>
      <c r="F16" s="60">
        <f>VLOOKUP($A16,'Return Data'!$B$7:$R$2292,11,0)</f>
        <v>2.6901000000000002</v>
      </c>
      <c r="G16" s="61">
        <f t="shared" si="1"/>
        <v>8</v>
      </c>
      <c r="H16" s="60">
        <f>VLOOKUP($A16,'Return Data'!$B$7:$R$2292,12,0)</f>
        <v>3.7071000000000001</v>
      </c>
      <c r="I16" s="61">
        <f t="shared" si="2"/>
        <v>8</v>
      </c>
      <c r="J16" s="60">
        <f>VLOOKUP($A16,'Return Data'!$B$7:$R$2292,13,0)</f>
        <v>4.6321000000000003</v>
      </c>
      <c r="K16" s="61">
        <f t="shared" si="3"/>
        <v>12</v>
      </c>
      <c r="L16" s="60">
        <f>VLOOKUP($A16,'Return Data'!$B$7:$R$2292,17,0)</f>
        <v>4.6116999999999999</v>
      </c>
      <c r="M16" s="61">
        <f t="shared" si="4"/>
        <v>9</v>
      </c>
      <c r="N16" s="60">
        <f>VLOOKUP($A16,'Return Data'!$B$7:$R$2292,14,0)</f>
        <v>4.6241000000000003</v>
      </c>
      <c r="O16" s="61">
        <f t="shared" si="5"/>
        <v>10</v>
      </c>
      <c r="P16" s="60">
        <f>VLOOKUP($A16,'Return Data'!$B$7:$R$2292,15,0)</f>
        <v>5.4622999999999999</v>
      </c>
      <c r="Q16" s="61">
        <f t="shared" si="6"/>
        <v>9</v>
      </c>
      <c r="R16" s="60">
        <f>VLOOKUP($A16,'Return Data'!$B$7:$R$2292,16,0)</f>
        <v>6.8445</v>
      </c>
      <c r="S16" s="62">
        <f t="shared" si="7"/>
        <v>3</v>
      </c>
    </row>
    <row r="17" spans="1:19" x14ac:dyDescent="0.3">
      <c r="A17" s="58" t="s">
        <v>1556</v>
      </c>
      <c r="B17" s="59">
        <f>VLOOKUP($A17,'Return Data'!$B$7:$R$2292,3,0)</f>
        <v>44918</v>
      </c>
      <c r="C17" s="60">
        <f>VLOOKUP($A17,'Return Data'!$B$7:$R$2292,4,0)</f>
        <v>28.915099999999999</v>
      </c>
      <c r="D17" s="60">
        <f>VLOOKUP($A17,'Return Data'!$B$7:$R$2292,10,0)</f>
        <v>1.4924999999999999</v>
      </c>
      <c r="E17" s="61">
        <f t="shared" si="0"/>
        <v>6</v>
      </c>
      <c r="F17" s="60">
        <f>VLOOKUP($A17,'Return Data'!$B$7:$R$2292,11,0)</f>
        <v>2.6920000000000002</v>
      </c>
      <c r="G17" s="61">
        <f t="shared" si="1"/>
        <v>7</v>
      </c>
      <c r="H17" s="60">
        <f>VLOOKUP($A17,'Return Data'!$B$7:$R$2292,12,0)</f>
        <v>3.6937000000000002</v>
      </c>
      <c r="I17" s="61">
        <f t="shared" si="2"/>
        <v>9</v>
      </c>
      <c r="J17" s="60">
        <f>VLOOKUP($A17,'Return Data'!$B$7:$R$2292,13,0)</f>
        <v>4.6943000000000001</v>
      </c>
      <c r="K17" s="61">
        <f t="shared" si="3"/>
        <v>9</v>
      </c>
      <c r="L17" s="60">
        <f>VLOOKUP($A17,'Return Data'!$B$7:$R$2292,17,0)</f>
        <v>4.5559000000000003</v>
      </c>
      <c r="M17" s="61">
        <f t="shared" si="4"/>
        <v>11</v>
      </c>
      <c r="N17" s="60">
        <f>VLOOKUP($A17,'Return Data'!$B$7:$R$2292,14,0)</f>
        <v>4.5141</v>
      </c>
      <c r="O17" s="61">
        <f t="shared" si="5"/>
        <v>12</v>
      </c>
      <c r="P17" s="60">
        <f>VLOOKUP($A17,'Return Data'!$B$7:$R$2292,15,0)</f>
        <v>5.4988999999999999</v>
      </c>
      <c r="Q17" s="61">
        <f t="shared" si="6"/>
        <v>6</v>
      </c>
      <c r="R17" s="60">
        <f>VLOOKUP($A17,'Return Data'!$B$7:$R$2292,16,0)</f>
        <v>6.7244000000000002</v>
      </c>
      <c r="S17" s="62">
        <f t="shared" si="7"/>
        <v>5</v>
      </c>
    </row>
    <row r="18" spans="1:19" x14ac:dyDescent="0.3">
      <c r="A18" s="58" t="s">
        <v>1557</v>
      </c>
      <c r="B18" s="59">
        <f>VLOOKUP($A18,'Return Data'!$B$7:$R$2292,3,0)</f>
        <v>44918</v>
      </c>
      <c r="C18" s="60">
        <f>VLOOKUP($A18,'Return Data'!$B$7:$R$2292,4,0)</f>
        <v>15.629200000000001</v>
      </c>
      <c r="D18" s="60">
        <f>VLOOKUP($A18,'Return Data'!$B$7:$R$2292,10,0)</f>
        <v>1.1356999999999999</v>
      </c>
      <c r="E18" s="61">
        <f t="shared" si="0"/>
        <v>23</v>
      </c>
      <c r="F18" s="60">
        <f>VLOOKUP($A18,'Return Data'!$B$7:$R$2292,11,0)</f>
        <v>1.9697</v>
      </c>
      <c r="G18" s="61">
        <f t="shared" si="1"/>
        <v>23</v>
      </c>
      <c r="H18" s="60">
        <f>VLOOKUP($A18,'Return Data'!$B$7:$R$2292,12,0)</f>
        <v>2.7061000000000002</v>
      </c>
      <c r="I18" s="61">
        <f t="shared" si="2"/>
        <v>23</v>
      </c>
      <c r="J18" s="60">
        <f>VLOOKUP($A18,'Return Data'!$B$7:$R$2292,13,0)</f>
        <v>3.2168999999999999</v>
      </c>
      <c r="K18" s="61">
        <f t="shared" si="3"/>
        <v>24</v>
      </c>
      <c r="L18" s="60">
        <f>VLOOKUP($A18,'Return Data'!$B$7:$R$2292,17,0)</f>
        <v>3.2915000000000001</v>
      </c>
      <c r="M18" s="61">
        <f t="shared" si="4"/>
        <v>23</v>
      </c>
      <c r="N18" s="60">
        <f>VLOOKUP($A18,'Return Data'!$B$7:$R$2292,14,0)</f>
        <v>3.3751000000000002</v>
      </c>
      <c r="O18" s="61">
        <f t="shared" si="5"/>
        <v>21</v>
      </c>
      <c r="P18" s="60">
        <f>VLOOKUP($A18,'Return Data'!$B$7:$R$2292,15,0)</f>
        <v>4.5721999999999996</v>
      </c>
      <c r="Q18" s="61">
        <f t="shared" si="6"/>
        <v>15</v>
      </c>
      <c r="R18" s="60">
        <f>VLOOKUP($A18,'Return Data'!$B$7:$R$2292,16,0)</f>
        <v>5.7286000000000001</v>
      </c>
      <c r="S18" s="62">
        <f t="shared" si="7"/>
        <v>16</v>
      </c>
    </row>
    <row r="19" spans="1:19" x14ac:dyDescent="0.3">
      <c r="A19" s="58" t="s">
        <v>1558</v>
      </c>
      <c r="B19" s="59">
        <f>VLOOKUP($A19,'Return Data'!$B$7:$R$2292,3,0)</f>
        <v>44918</v>
      </c>
      <c r="C19" s="60">
        <f>VLOOKUP($A19,'Return Data'!$B$7:$R$2292,4,0)</f>
        <v>28.365100000000002</v>
      </c>
      <c r="D19" s="60">
        <f>VLOOKUP($A19,'Return Data'!$B$7:$R$2292,10,0)</f>
        <v>1.6506000000000001</v>
      </c>
      <c r="E19" s="61">
        <f t="shared" si="0"/>
        <v>1</v>
      </c>
      <c r="F19" s="60">
        <f>VLOOKUP($A19,'Return Data'!$B$7:$R$2292,11,0)</f>
        <v>3.0884999999999998</v>
      </c>
      <c r="G19" s="61">
        <f t="shared" si="1"/>
        <v>1</v>
      </c>
      <c r="H19" s="60">
        <f>VLOOKUP($A19,'Return Data'!$B$7:$R$2292,12,0)</f>
        <v>4.5362999999999998</v>
      </c>
      <c r="I19" s="61">
        <f t="shared" si="2"/>
        <v>1</v>
      </c>
      <c r="J19" s="60">
        <f>VLOOKUP($A19,'Return Data'!$B$7:$R$2292,13,0)</f>
        <v>5.7370000000000001</v>
      </c>
      <c r="K19" s="61">
        <f t="shared" si="3"/>
        <v>1</v>
      </c>
      <c r="L19" s="60">
        <f>VLOOKUP($A19,'Return Data'!$B$7:$R$2292,17,0)</f>
        <v>5.0237999999999996</v>
      </c>
      <c r="M19" s="61">
        <f t="shared" si="4"/>
        <v>1</v>
      </c>
      <c r="N19" s="60">
        <f>VLOOKUP($A19,'Return Data'!$B$7:$R$2292,14,0)</f>
        <v>4.9622000000000002</v>
      </c>
      <c r="O19" s="61">
        <f t="shared" si="5"/>
        <v>2</v>
      </c>
      <c r="P19" s="60">
        <f>VLOOKUP($A19,'Return Data'!$B$7:$R$2292,15,0)</f>
        <v>5.6109999999999998</v>
      </c>
      <c r="Q19" s="61">
        <f t="shared" si="6"/>
        <v>3</v>
      </c>
      <c r="R19" s="60">
        <f>VLOOKUP($A19,'Return Data'!$B$7:$R$2292,16,0)</f>
        <v>6.7041000000000004</v>
      </c>
      <c r="S19" s="62">
        <f t="shared" si="7"/>
        <v>6</v>
      </c>
    </row>
    <row r="20" spans="1:19" x14ac:dyDescent="0.3">
      <c r="A20" s="58" t="s">
        <v>1559</v>
      </c>
      <c r="B20" s="59">
        <f>VLOOKUP($A20,'Return Data'!$B$7:$R$2292,3,0)</f>
        <v>44918</v>
      </c>
      <c r="C20" s="60">
        <f>VLOOKUP($A20,'Return Data'!$B$7:$R$2292,4,0)</f>
        <v>11.238</v>
      </c>
      <c r="D20" s="60">
        <f>VLOOKUP($A20,'Return Data'!$B$7:$R$2292,10,0)</f>
        <v>0.83260000000000001</v>
      </c>
      <c r="E20" s="61">
        <f t="shared" si="0"/>
        <v>25</v>
      </c>
      <c r="F20" s="60">
        <f>VLOOKUP($A20,'Return Data'!$B$7:$R$2292,11,0)</f>
        <v>1.6995</v>
      </c>
      <c r="G20" s="61">
        <f t="shared" si="1"/>
        <v>25</v>
      </c>
      <c r="H20" s="60">
        <f>VLOOKUP($A20,'Return Data'!$B$7:$R$2292,12,0)</f>
        <v>2.4756999999999998</v>
      </c>
      <c r="I20" s="61">
        <f t="shared" si="2"/>
        <v>25</v>
      </c>
      <c r="J20" s="60">
        <f>VLOOKUP($A20,'Return Data'!$B$7:$R$2292,13,0)</f>
        <v>3.1055999999999999</v>
      </c>
      <c r="K20" s="61">
        <f t="shared" si="3"/>
        <v>25</v>
      </c>
      <c r="L20" s="60">
        <f>VLOOKUP($A20,'Return Data'!$B$7:$R$2292,17,0)</f>
        <v>3.242</v>
      </c>
      <c r="M20" s="61">
        <f t="shared" si="4"/>
        <v>24</v>
      </c>
      <c r="N20" s="60">
        <f>VLOOKUP($A20,'Return Data'!$B$7:$R$2292,14,0)</f>
        <v>3.3828999999999998</v>
      </c>
      <c r="O20" s="61">
        <f t="shared" si="5"/>
        <v>20</v>
      </c>
      <c r="P20" s="60"/>
      <c r="Q20" s="61"/>
      <c r="R20" s="60">
        <f>VLOOKUP($A20,'Return Data'!$B$7:$R$2292,16,0)</f>
        <v>3.6107999999999998</v>
      </c>
      <c r="S20" s="62">
        <f t="shared" si="7"/>
        <v>24</v>
      </c>
    </row>
    <row r="21" spans="1:19" x14ac:dyDescent="0.3">
      <c r="A21" s="58" t="s">
        <v>1560</v>
      </c>
      <c r="B21" s="59">
        <f>VLOOKUP($A21,'Return Data'!$B$7:$R$2292,3,0)</f>
        <v>44918</v>
      </c>
      <c r="C21" s="60">
        <f>VLOOKUP($A21,'Return Data'!$B$7:$R$2292,4,0)</f>
        <v>28.9697</v>
      </c>
      <c r="D21" s="60">
        <f>VLOOKUP($A21,'Return Data'!$B$7:$R$2292,10,0)</f>
        <v>1.4693000000000001</v>
      </c>
      <c r="E21" s="61">
        <f t="shared" si="0"/>
        <v>9</v>
      </c>
      <c r="F21" s="60">
        <f>VLOOKUP($A21,'Return Data'!$B$7:$R$2292,11,0)</f>
        <v>2.6065</v>
      </c>
      <c r="G21" s="61">
        <f t="shared" si="1"/>
        <v>14</v>
      </c>
      <c r="H21" s="60">
        <f>VLOOKUP($A21,'Return Data'!$B$7:$R$2292,12,0)</f>
        <v>3.5886</v>
      </c>
      <c r="I21" s="61">
        <f t="shared" si="2"/>
        <v>15</v>
      </c>
      <c r="J21" s="60">
        <f>VLOOKUP($A21,'Return Data'!$B$7:$R$2292,13,0)</f>
        <v>4.5407000000000002</v>
      </c>
      <c r="K21" s="61">
        <f t="shared" si="3"/>
        <v>14</v>
      </c>
      <c r="L21" s="60">
        <f>VLOOKUP($A21,'Return Data'!$B$7:$R$2292,17,0)</f>
        <v>3.9104999999999999</v>
      </c>
      <c r="M21" s="61">
        <f t="shared" si="4"/>
        <v>20</v>
      </c>
      <c r="N21" s="60">
        <f>VLOOKUP($A21,'Return Data'!$B$7:$R$2292,14,0)</f>
        <v>3.5615999999999999</v>
      </c>
      <c r="O21" s="61">
        <f t="shared" si="5"/>
        <v>19</v>
      </c>
      <c r="P21" s="60">
        <f>VLOOKUP($A21,'Return Data'!$B$7:$R$2292,15,0)</f>
        <v>4.452</v>
      </c>
      <c r="Q21" s="61">
        <f t="shared" si="6"/>
        <v>16</v>
      </c>
      <c r="R21" s="60">
        <f>VLOOKUP($A21,'Return Data'!$B$7:$R$2292,16,0)</f>
        <v>6.1516999999999999</v>
      </c>
      <c r="S21" s="62">
        <f t="shared" si="7"/>
        <v>12</v>
      </c>
    </row>
    <row r="22" spans="1:19" x14ac:dyDescent="0.3">
      <c r="A22" s="108" t="s">
        <v>1561</v>
      </c>
      <c r="B22" s="59">
        <f>VLOOKUP($A22,'Return Data'!$B$7:$R$2292,3,0)</f>
        <v>44918</v>
      </c>
      <c r="C22" s="60">
        <f>VLOOKUP($A22,'Return Data'!$B$7:$R$2292,4,0)</f>
        <v>32.873600000000003</v>
      </c>
      <c r="D22" s="60">
        <f>VLOOKUP($A22,'Return Data'!$B$7:$R$2292,10,0)</f>
        <v>1.4967999999999999</v>
      </c>
      <c r="E22" s="61">
        <f t="shared" si="0"/>
        <v>5</v>
      </c>
      <c r="F22" s="60">
        <f>VLOOKUP($A22,'Return Data'!$B$7:$R$2292,11,0)</f>
        <v>2.7284000000000002</v>
      </c>
      <c r="G22" s="61">
        <f t="shared" si="1"/>
        <v>5</v>
      </c>
      <c r="H22" s="60">
        <f>VLOOKUP($A22,'Return Data'!$B$7:$R$2292,12,0)</f>
        <v>3.9119999999999999</v>
      </c>
      <c r="I22" s="61">
        <f t="shared" si="2"/>
        <v>2</v>
      </c>
      <c r="J22" s="60">
        <f>VLOOKUP($A22,'Return Data'!$B$7:$R$2292,13,0)</f>
        <v>4.9866000000000001</v>
      </c>
      <c r="K22" s="61">
        <f t="shared" si="3"/>
        <v>2</v>
      </c>
      <c r="L22" s="60">
        <f>VLOOKUP($A22,'Return Data'!$B$7:$R$2292,17,0)</f>
        <v>4.8655999999999997</v>
      </c>
      <c r="M22" s="61">
        <f t="shared" si="4"/>
        <v>3</v>
      </c>
      <c r="N22" s="60">
        <f>VLOOKUP($A22,'Return Data'!$B$7:$R$2292,14,0)</f>
        <v>4.8197999999999999</v>
      </c>
      <c r="O22" s="61">
        <f t="shared" si="5"/>
        <v>4</v>
      </c>
      <c r="P22" s="60">
        <f>VLOOKUP($A22,'Return Data'!$B$7:$R$2292,15,0)</f>
        <v>5.5852000000000004</v>
      </c>
      <c r="Q22" s="61">
        <f t="shared" si="6"/>
        <v>4</v>
      </c>
      <c r="R22" s="60">
        <f>VLOOKUP($A22,'Return Data'!$B$7:$R$2292,16,0)</f>
        <v>6.8707000000000003</v>
      </c>
      <c r="S22" s="62">
        <f t="shared" si="7"/>
        <v>2</v>
      </c>
    </row>
    <row r="23" spans="1:19" x14ac:dyDescent="0.3">
      <c r="A23" s="58" t="s">
        <v>1562</v>
      </c>
      <c r="B23" s="59">
        <f>VLOOKUP($A23,'Return Data'!$B$7:$R$2292,3,0)</f>
        <v>44918</v>
      </c>
      <c r="C23" s="60">
        <f>VLOOKUP($A23,'Return Data'!$B$7:$R$2292,4,0)</f>
        <v>12.0176</v>
      </c>
      <c r="D23" s="60">
        <f>VLOOKUP($A23,'Return Data'!$B$7:$R$2292,10,0)</f>
        <v>1.3861000000000001</v>
      </c>
      <c r="E23" s="61">
        <f t="shared" si="0"/>
        <v>20</v>
      </c>
      <c r="F23" s="60">
        <f>VLOOKUP($A23,'Return Data'!$B$7:$R$2292,11,0)</f>
        <v>2.6522000000000001</v>
      </c>
      <c r="G23" s="61">
        <f t="shared" si="1"/>
        <v>13</v>
      </c>
      <c r="H23" s="60">
        <f>VLOOKUP($A23,'Return Data'!$B$7:$R$2292,12,0)</f>
        <v>3.6804000000000001</v>
      </c>
      <c r="I23" s="61">
        <f t="shared" si="2"/>
        <v>12</v>
      </c>
      <c r="J23" s="60">
        <f>VLOOKUP($A23,'Return Data'!$B$7:$R$2292,13,0)</f>
        <v>4.8719999999999999</v>
      </c>
      <c r="K23" s="61">
        <f t="shared" si="3"/>
        <v>6</v>
      </c>
      <c r="L23" s="60">
        <f>VLOOKUP($A23,'Return Data'!$B$7:$R$2292,17,0)</f>
        <v>4.4591000000000003</v>
      </c>
      <c r="M23" s="61">
        <f t="shared" si="4"/>
        <v>15</v>
      </c>
      <c r="N23" s="60">
        <f>VLOOKUP($A23,'Return Data'!$B$7:$R$2292,14,0)</f>
        <v>4.3152999999999997</v>
      </c>
      <c r="O23" s="61">
        <f t="shared" si="5"/>
        <v>18</v>
      </c>
      <c r="P23" s="60"/>
      <c r="Q23" s="61"/>
      <c r="R23" s="60">
        <f>VLOOKUP($A23,'Return Data'!$B$7:$R$2292,16,0)</f>
        <v>4.8097000000000003</v>
      </c>
      <c r="S23" s="62">
        <f t="shared" si="7"/>
        <v>20</v>
      </c>
    </row>
    <row r="24" spans="1:19" x14ac:dyDescent="0.3">
      <c r="A24" s="58" t="s">
        <v>1563</v>
      </c>
      <c r="B24" s="59">
        <f>VLOOKUP($A24,'Return Data'!$B$7:$R$2292,3,0)</f>
        <v>44918</v>
      </c>
      <c r="C24" s="60">
        <f>VLOOKUP($A24,'Return Data'!$B$7:$R$2292,4,0)</f>
        <v>10.9015</v>
      </c>
      <c r="D24" s="60">
        <f>VLOOKUP($A24,'Return Data'!$B$7:$R$2292,10,0)</f>
        <v>1.1956</v>
      </c>
      <c r="E24" s="61">
        <f t="shared" si="0"/>
        <v>22</v>
      </c>
      <c r="F24" s="60">
        <f>VLOOKUP($A24,'Return Data'!$B$7:$R$2292,11,0)</f>
        <v>2.1878000000000002</v>
      </c>
      <c r="G24" s="61">
        <f t="shared" si="1"/>
        <v>22</v>
      </c>
      <c r="H24" s="60">
        <f>VLOOKUP($A24,'Return Data'!$B$7:$R$2292,12,0)</f>
        <v>3.1236000000000002</v>
      </c>
      <c r="I24" s="61">
        <f t="shared" si="2"/>
        <v>22</v>
      </c>
      <c r="J24" s="60">
        <f>VLOOKUP($A24,'Return Data'!$B$7:$R$2292,13,0)</f>
        <v>3.9327000000000001</v>
      </c>
      <c r="K24" s="61">
        <f t="shared" si="3"/>
        <v>22</v>
      </c>
      <c r="L24" s="60">
        <f>VLOOKUP($A24,'Return Data'!$B$7:$R$2292,17,0)</f>
        <v>3.8755999999999999</v>
      </c>
      <c r="M24" s="61">
        <f t="shared" si="4"/>
        <v>21</v>
      </c>
      <c r="N24" s="60"/>
      <c r="O24" s="61"/>
      <c r="P24" s="60"/>
      <c r="Q24" s="61"/>
      <c r="R24" s="60">
        <f>VLOOKUP($A24,'Return Data'!$B$7:$R$2292,16,0)</f>
        <v>3.7715000000000001</v>
      </c>
      <c r="S24" s="62">
        <f t="shared" si="7"/>
        <v>23</v>
      </c>
    </row>
    <row r="25" spans="1:19" x14ac:dyDescent="0.3">
      <c r="A25" s="58" t="s">
        <v>1564</v>
      </c>
      <c r="B25" s="59">
        <f>VLOOKUP($A25,'Return Data'!$B$7:$R$2292,3,0)</f>
        <v>44918</v>
      </c>
      <c r="C25" s="60">
        <f>VLOOKUP($A25,'Return Data'!$B$7:$R$2292,4,0)</f>
        <v>11.132999999999999</v>
      </c>
      <c r="D25" s="60">
        <f>VLOOKUP($A25,'Return Data'!$B$7:$R$2292,10,0)</f>
        <v>1.4303999999999999</v>
      </c>
      <c r="E25" s="61">
        <f t="shared" si="0"/>
        <v>14</v>
      </c>
      <c r="F25" s="60">
        <f>VLOOKUP($A25,'Return Data'!$B$7:$R$2292,11,0)</f>
        <v>2.6650999999999998</v>
      </c>
      <c r="G25" s="61">
        <f t="shared" si="1"/>
        <v>11</v>
      </c>
      <c r="H25" s="60">
        <f>VLOOKUP($A25,'Return Data'!$B$7:$R$2292,12,0)</f>
        <v>3.6688999999999998</v>
      </c>
      <c r="I25" s="61">
        <f t="shared" si="2"/>
        <v>13</v>
      </c>
      <c r="J25" s="60">
        <f>VLOOKUP($A25,'Return Data'!$B$7:$R$2292,13,0)</f>
        <v>4.6924999999999999</v>
      </c>
      <c r="K25" s="61">
        <f t="shared" si="3"/>
        <v>10</v>
      </c>
      <c r="L25" s="60">
        <f>VLOOKUP($A25,'Return Data'!$B$7:$R$2292,17,0)</f>
        <v>4.5400999999999998</v>
      </c>
      <c r="M25" s="61">
        <f t="shared" si="4"/>
        <v>12</v>
      </c>
      <c r="N25" s="60"/>
      <c r="O25" s="61"/>
      <c r="P25" s="60"/>
      <c r="Q25" s="61"/>
      <c r="R25" s="60">
        <f>VLOOKUP($A25,'Return Data'!$B$7:$R$2292,16,0)</f>
        <v>4.3646000000000003</v>
      </c>
      <c r="S25" s="62">
        <f t="shared" si="7"/>
        <v>21</v>
      </c>
    </row>
    <row r="26" spans="1:19" x14ac:dyDescent="0.3">
      <c r="A26" s="58" t="s">
        <v>1565</v>
      </c>
      <c r="B26" s="59">
        <f>VLOOKUP($A26,'Return Data'!$B$7:$R$2292,3,0)</f>
        <v>44918</v>
      </c>
      <c r="C26" s="60">
        <f>VLOOKUP($A26,'Return Data'!$B$7:$R$2292,4,0)</f>
        <v>23.669</v>
      </c>
      <c r="D26" s="60">
        <f>VLOOKUP($A26,'Return Data'!$B$7:$R$2292,10,0)</f>
        <v>1.4983</v>
      </c>
      <c r="E26" s="61">
        <f t="shared" si="0"/>
        <v>4</v>
      </c>
      <c r="F26" s="60">
        <f>VLOOKUP($A26,'Return Data'!$B$7:$R$2292,11,0)</f>
        <v>2.7027999999999999</v>
      </c>
      <c r="G26" s="61">
        <f t="shared" si="1"/>
        <v>6</v>
      </c>
      <c r="H26" s="60">
        <f>VLOOKUP($A26,'Return Data'!$B$7:$R$2292,12,0)</f>
        <v>3.7854999999999999</v>
      </c>
      <c r="I26" s="61">
        <f t="shared" si="2"/>
        <v>5</v>
      </c>
      <c r="J26" s="60">
        <f>VLOOKUP($A26,'Return Data'!$B$7:$R$2292,13,0)</f>
        <v>4.8042999999999996</v>
      </c>
      <c r="K26" s="61">
        <f t="shared" si="3"/>
        <v>7</v>
      </c>
      <c r="L26" s="60">
        <f>VLOOKUP($A26,'Return Data'!$B$7:$R$2292,17,0)</f>
        <v>4.7621000000000002</v>
      </c>
      <c r="M26" s="61">
        <f t="shared" si="4"/>
        <v>5</v>
      </c>
      <c r="N26" s="60">
        <f>VLOOKUP($A26,'Return Data'!$B$7:$R$2292,14,0)</f>
        <v>4.8052999999999999</v>
      </c>
      <c r="O26" s="61">
        <f t="shared" si="5"/>
        <v>5</v>
      </c>
      <c r="P26" s="60">
        <f>VLOOKUP($A26,'Return Data'!$B$7:$R$2292,15,0)</f>
        <v>5.7504</v>
      </c>
      <c r="Q26" s="61">
        <f t="shared" si="6"/>
        <v>1</v>
      </c>
      <c r="R26" s="60">
        <f>VLOOKUP($A26,'Return Data'!$B$7:$R$2292,16,0)</f>
        <v>6.9210000000000003</v>
      </c>
      <c r="S26" s="62">
        <f t="shared" si="7"/>
        <v>1</v>
      </c>
    </row>
    <row r="27" spans="1:19" x14ac:dyDescent="0.3">
      <c r="A27" s="58" t="s">
        <v>1566</v>
      </c>
      <c r="B27" s="59">
        <f>VLOOKUP($A27,'Return Data'!$B$7:$R$2292,3,0)</f>
        <v>44918</v>
      </c>
      <c r="C27" s="60">
        <f>VLOOKUP($A27,'Return Data'!$B$7:$R$2292,4,0)</f>
        <v>16.3231</v>
      </c>
      <c r="D27" s="60">
        <f>VLOOKUP($A27,'Return Data'!$B$7:$R$2292,10,0)</f>
        <v>1.3933</v>
      </c>
      <c r="E27" s="61">
        <f t="shared" si="0"/>
        <v>18</v>
      </c>
      <c r="F27" s="60">
        <f>VLOOKUP($A27,'Return Data'!$B$7:$R$2292,11,0)</f>
        <v>2.4973000000000001</v>
      </c>
      <c r="G27" s="61">
        <f t="shared" si="1"/>
        <v>20</v>
      </c>
      <c r="H27" s="60">
        <f>VLOOKUP($A27,'Return Data'!$B$7:$R$2292,12,0)</f>
        <v>3.4784000000000002</v>
      </c>
      <c r="I27" s="61">
        <f t="shared" si="2"/>
        <v>19</v>
      </c>
      <c r="J27" s="60">
        <f>VLOOKUP($A27,'Return Data'!$B$7:$R$2292,13,0)</f>
        <v>4.3470000000000004</v>
      </c>
      <c r="K27" s="61">
        <f t="shared" si="3"/>
        <v>19</v>
      </c>
      <c r="L27" s="60">
        <f>VLOOKUP($A27,'Return Data'!$B$7:$R$2292,17,0)</f>
        <v>4.3884999999999996</v>
      </c>
      <c r="M27" s="61">
        <f t="shared" si="4"/>
        <v>17</v>
      </c>
      <c r="N27" s="60">
        <f>VLOOKUP($A27,'Return Data'!$B$7:$R$2292,14,0)</f>
        <v>4.3577000000000004</v>
      </c>
      <c r="O27" s="61">
        <f t="shared" si="5"/>
        <v>17</v>
      </c>
      <c r="P27" s="60">
        <f>VLOOKUP($A27,'Return Data'!$B$7:$R$2292,15,0)</f>
        <v>5.1669</v>
      </c>
      <c r="Q27" s="61">
        <f t="shared" si="6"/>
        <v>13</v>
      </c>
      <c r="R27" s="60">
        <f>VLOOKUP($A27,'Return Data'!$B$7:$R$2292,16,0)</f>
        <v>6.0597000000000003</v>
      </c>
      <c r="S27" s="62">
        <f t="shared" si="7"/>
        <v>13</v>
      </c>
    </row>
    <row r="28" spans="1:19" x14ac:dyDescent="0.3">
      <c r="A28" s="58" t="s">
        <v>1567</v>
      </c>
      <c r="B28" s="59">
        <f>VLOOKUP($A28,'Return Data'!$B$7:$R$2292,3,0)</f>
        <v>44918</v>
      </c>
      <c r="C28" s="60">
        <f>VLOOKUP($A28,'Return Data'!$B$7:$R$2292,4,0)</f>
        <v>29.614100000000001</v>
      </c>
      <c r="D28" s="60">
        <f>VLOOKUP($A28,'Return Data'!$B$7:$R$2292,10,0)</f>
        <v>1.5023</v>
      </c>
      <c r="E28" s="61">
        <f t="shared" si="0"/>
        <v>3</v>
      </c>
      <c r="F28" s="60">
        <f>VLOOKUP($A28,'Return Data'!$B$7:$R$2292,11,0)</f>
        <v>2.78</v>
      </c>
      <c r="G28" s="61">
        <f t="shared" si="1"/>
        <v>2</v>
      </c>
      <c r="H28" s="60">
        <f>VLOOKUP($A28,'Return Data'!$B$7:$R$2292,12,0)</f>
        <v>3.8879999999999999</v>
      </c>
      <c r="I28" s="61">
        <f t="shared" si="2"/>
        <v>4</v>
      </c>
      <c r="J28" s="60">
        <f>VLOOKUP($A28,'Return Data'!$B$7:$R$2292,13,0)</f>
        <v>4.9137000000000004</v>
      </c>
      <c r="K28" s="61">
        <f t="shared" si="3"/>
        <v>5</v>
      </c>
      <c r="L28" s="60">
        <f>VLOOKUP($A28,'Return Data'!$B$7:$R$2292,17,0)</f>
        <v>4.7542999999999997</v>
      </c>
      <c r="M28" s="61">
        <f t="shared" si="4"/>
        <v>6</v>
      </c>
      <c r="N28" s="60">
        <f>VLOOKUP($A28,'Return Data'!$B$7:$R$2292,14,0)</f>
        <v>4.4349999999999996</v>
      </c>
      <c r="O28" s="61">
        <f t="shared" si="5"/>
        <v>13</v>
      </c>
      <c r="P28" s="60">
        <f>VLOOKUP($A28,'Return Data'!$B$7:$R$2292,15,0)</f>
        <v>5.3562000000000003</v>
      </c>
      <c r="Q28" s="61">
        <f t="shared" si="6"/>
        <v>12</v>
      </c>
      <c r="R28" s="60">
        <f>VLOOKUP($A28,'Return Data'!$B$7:$R$2292,16,0)</f>
        <v>6.5781000000000001</v>
      </c>
      <c r="S28" s="62">
        <f t="shared" si="7"/>
        <v>7</v>
      </c>
    </row>
    <row r="29" spans="1:19" x14ac:dyDescent="0.3">
      <c r="A29" s="58" t="s">
        <v>1568</v>
      </c>
      <c r="B29" s="59">
        <f>VLOOKUP($A29,'Return Data'!$B$7:$R$2292,3,0)</f>
        <v>44918</v>
      </c>
      <c r="C29" s="60">
        <f>VLOOKUP($A29,'Return Data'!$B$7:$R$2292,4,0)</f>
        <v>12.651</v>
      </c>
      <c r="D29" s="60">
        <f>VLOOKUP($A29,'Return Data'!$B$7:$R$2292,10,0)</f>
        <v>1.4214</v>
      </c>
      <c r="E29" s="61">
        <f t="shared" si="0"/>
        <v>16</v>
      </c>
      <c r="F29" s="60">
        <f>VLOOKUP($A29,'Return Data'!$B$7:$R$2292,11,0)</f>
        <v>2.5327000000000002</v>
      </c>
      <c r="G29" s="61">
        <f t="shared" si="1"/>
        <v>17</v>
      </c>
      <c r="H29" s="60">
        <f>VLOOKUP($A29,'Return Data'!$B$7:$R$2292,12,0)</f>
        <v>3.5135000000000001</v>
      </c>
      <c r="I29" s="61">
        <f t="shared" si="2"/>
        <v>18</v>
      </c>
      <c r="J29" s="60">
        <f>VLOOKUP($A29,'Return Data'!$B$7:$R$2292,13,0)</f>
        <v>3.9754</v>
      </c>
      <c r="K29" s="61">
        <f t="shared" si="3"/>
        <v>21</v>
      </c>
      <c r="L29" s="60">
        <f>VLOOKUP($A29,'Return Data'!$B$7:$R$2292,17,0)</f>
        <v>3.4729999999999999</v>
      </c>
      <c r="M29" s="61">
        <f t="shared" si="4"/>
        <v>22</v>
      </c>
      <c r="N29" s="60">
        <f>VLOOKUP($A29,'Return Data'!$B$7:$R$2292,14,0)</f>
        <v>3.1997</v>
      </c>
      <c r="O29" s="61">
        <f t="shared" si="5"/>
        <v>23</v>
      </c>
      <c r="P29" s="60">
        <f>VLOOKUP($A29,'Return Data'!$B$7:$R$2292,15,0)</f>
        <v>2.7315</v>
      </c>
      <c r="Q29" s="61">
        <f t="shared" si="6"/>
        <v>17</v>
      </c>
      <c r="R29" s="60">
        <f>VLOOKUP($A29,'Return Data'!$B$7:$R$2292,16,0)</f>
        <v>3.5847000000000002</v>
      </c>
      <c r="S29" s="62">
        <f t="shared" si="7"/>
        <v>25</v>
      </c>
    </row>
    <row r="30" spans="1:19" x14ac:dyDescent="0.3">
      <c r="A30" s="58" t="s">
        <v>1569</v>
      </c>
      <c r="B30" s="59">
        <f>VLOOKUP($A30,'Return Data'!$B$7:$R$2292,3,0)</f>
        <v>44918</v>
      </c>
      <c r="C30" s="60">
        <f>VLOOKUP($A30,'Return Data'!$B$7:$R$2292,4,0)</f>
        <v>12.4261</v>
      </c>
      <c r="D30" s="60">
        <f>VLOOKUP($A30,'Return Data'!$B$7:$R$2292,10,0)</f>
        <v>1.5046999999999999</v>
      </c>
      <c r="E30" s="61">
        <f t="shared" si="0"/>
        <v>2</v>
      </c>
      <c r="F30" s="60">
        <f>VLOOKUP($A30,'Return Data'!$B$7:$R$2292,11,0)</f>
        <v>2.7341000000000002</v>
      </c>
      <c r="G30" s="61">
        <f t="shared" si="1"/>
        <v>4</v>
      </c>
      <c r="H30" s="60">
        <f>VLOOKUP($A30,'Return Data'!$B$7:$R$2292,12,0)</f>
        <v>3.7730999999999999</v>
      </c>
      <c r="I30" s="61">
        <f t="shared" si="2"/>
        <v>6</v>
      </c>
      <c r="J30" s="60">
        <f>VLOOKUP($A30,'Return Data'!$B$7:$R$2292,13,0)</f>
        <v>4.7634999999999996</v>
      </c>
      <c r="K30" s="61">
        <f t="shared" si="3"/>
        <v>8</v>
      </c>
      <c r="L30" s="60">
        <f>VLOOKUP($A30,'Return Data'!$B$7:$R$2292,17,0)</f>
        <v>4.7366000000000001</v>
      </c>
      <c r="M30" s="61">
        <f t="shared" si="4"/>
        <v>7</v>
      </c>
      <c r="N30" s="60">
        <f>VLOOKUP($A30,'Return Data'!$B$7:$R$2292,14,0)</f>
        <v>5.0186000000000002</v>
      </c>
      <c r="O30" s="61">
        <f t="shared" si="5"/>
        <v>1</v>
      </c>
      <c r="P30" s="60"/>
      <c r="Q30" s="61"/>
      <c r="R30" s="60">
        <f>VLOOKUP($A30,'Return Data'!$B$7:$R$2292,16,0)</f>
        <v>5.5570000000000004</v>
      </c>
      <c r="S30" s="62">
        <f t="shared" si="7"/>
        <v>17</v>
      </c>
    </row>
    <row r="31" spans="1:19" x14ac:dyDescent="0.3">
      <c r="A31" s="58" t="s">
        <v>1570</v>
      </c>
      <c r="B31" s="59">
        <f>VLOOKUP($A31,'Return Data'!$B$7:$R$2292,3,0)</f>
        <v>44918</v>
      </c>
      <c r="C31" s="60">
        <f>VLOOKUP($A31,'Return Data'!$B$7:$R$2292,4,0)</f>
        <v>12.023099999999999</v>
      </c>
      <c r="D31" s="60">
        <f>VLOOKUP($A31,'Return Data'!$B$7:$R$2292,10,0)</f>
        <v>1.4162999999999999</v>
      </c>
      <c r="E31" s="61">
        <f t="shared" si="0"/>
        <v>17</v>
      </c>
      <c r="F31" s="60">
        <f>VLOOKUP($A31,'Return Data'!$B$7:$R$2292,11,0)</f>
        <v>2.4882</v>
      </c>
      <c r="G31" s="61">
        <f t="shared" si="1"/>
        <v>21</v>
      </c>
      <c r="H31" s="60">
        <f>VLOOKUP($A31,'Return Data'!$B$7:$R$2292,12,0)</f>
        <v>3.1716000000000002</v>
      </c>
      <c r="I31" s="61">
        <f t="shared" si="2"/>
        <v>21</v>
      </c>
      <c r="J31" s="60">
        <f>VLOOKUP($A31,'Return Data'!$B$7:$R$2292,13,0)</f>
        <v>4.1483999999999996</v>
      </c>
      <c r="K31" s="61">
        <f t="shared" si="3"/>
        <v>20</v>
      </c>
      <c r="L31" s="60">
        <f>VLOOKUP($A31,'Return Data'!$B$7:$R$2292,17,0)</f>
        <v>4.2051999999999996</v>
      </c>
      <c r="M31" s="61">
        <f t="shared" si="4"/>
        <v>19</v>
      </c>
      <c r="N31" s="60">
        <f>VLOOKUP($A31,'Return Data'!$B$7:$R$2292,14,0)</f>
        <v>4.4107000000000003</v>
      </c>
      <c r="O31" s="61">
        <f t="shared" si="5"/>
        <v>14</v>
      </c>
      <c r="P31" s="60"/>
      <c r="Q31" s="61"/>
      <c r="R31" s="60">
        <f>VLOOKUP($A31,'Return Data'!$B$7:$R$2292,16,0)</f>
        <v>4.9135999999999997</v>
      </c>
      <c r="S31" s="62">
        <f t="shared" si="7"/>
        <v>19</v>
      </c>
    </row>
    <row r="32" spans="1:19" x14ac:dyDescent="0.3">
      <c r="A32" s="58" t="s">
        <v>1571</v>
      </c>
      <c r="B32" s="59">
        <f>VLOOKUP($A32,'Return Data'!$B$7:$R$2292,3,0)</f>
        <v>44918</v>
      </c>
      <c r="C32" s="60">
        <f>VLOOKUP($A32,'Return Data'!$B$7:$R$2292,4,0)</f>
        <v>30.757400000000001</v>
      </c>
      <c r="D32" s="60">
        <f>VLOOKUP($A32,'Return Data'!$B$7:$R$2292,10,0)</f>
        <v>1.4416</v>
      </c>
      <c r="E32" s="61">
        <f t="shared" si="0"/>
        <v>13</v>
      </c>
      <c r="F32" s="60">
        <f>VLOOKUP($A32,'Return Data'!$B$7:$R$2292,11,0)</f>
        <v>2.5249999999999999</v>
      </c>
      <c r="G32" s="61">
        <f t="shared" si="1"/>
        <v>18</v>
      </c>
      <c r="H32" s="60">
        <f>VLOOKUP($A32,'Return Data'!$B$7:$R$2292,12,0)</f>
        <v>3.5794999999999999</v>
      </c>
      <c r="I32" s="61">
        <f t="shared" si="2"/>
        <v>16</v>
      </c>
      <c r="J32" s="60">
        <f>VLOOKUP($A32,'Return Data'!$B$7:$R$2292,13,0)</f>
        <v>4.5345000000000004</v>
      </c>
      <c r="K32" s="61">
        <f t="shared" si="3"/>
        <v>15</v>
      </c>
      <c r="L32" s="60">
        <f>VLOOKUP($A32,'Return Data'!$B$7:$R$2292,17,0)</f>
        <v>4.5853999999999999</v>
      </c>
      <c r="M32" s="61">
        <f t="shared" si="4"/>
        <v>10</v>
      </c>
      <c r="N32" s="60">
        <f>VLOOKUP($A32,'Return Data'!$B$7:$R$2292,14,0)</f>
        <v>4.6334</v>
      </c>
      <c r="O32" s="61">
        <f t="shared" si="5"/>
        <v>9</v>
      </c>
      <c r="P32" s="60">
        <f>VLOOKUP($A32,'Return Data'!$B$7:$R$2292,15,0)</f>
        <v>5.4617000000000004</v>
      </c>
      <c r="Q32" s="61">
        <f t="shared" si="6"/>
        <v>11</v>
      </c>
      <c r="R32" s="60">
        <f>VLOOKUP($A32,'Return Data'!$B$7:$R$2292,16,0)</f>
        <v>6.5206999999999997</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1.396736</v>
      </c>
      <c r="E34" s="69"/>
      <c r="F34" s="70">
        <f>AVERAGE(F8:F32)</f>
        <v>2.5442480000000001</v>
      </c>
      <c r="G34" s="69"/>
      <c r="H34" s="70">
        <f>AVERAGE(H8:H32)</f>
        <v>3.540643999999999</v>
      </c>
      <c r="I34" s="69"/>
      <c r="J34" s="70">
        <f>AVERAGE(J8:J32)</f>
        <v>4.4705839999999988</v>
      </c>
      <c r="K34" s="69"/>
      <c r="L34" s="70">
        <f>AVERAGE(L8:L32)</f>
        <v>4.3450680000000004</v>
      </c>
      <c r="M34" s="69"/>
      <c r="N34" s="70">
        <f>AVERAGE(N8:N32)</f>
        <v>4.3586173913043478</v>
      </c>
      <c r="O34" s="69"/>
      <c r="P34" s="70">
        <f>AVERAGE(P8:P32)</f>
        <v>5.2088176470588241</v>
      </c>
      <c r="Q34" s="69"/>
      <c r="R34" s="70">
        <f>AVERAGE(R8:R32)</f>
        <v>5.7236160000000007</v>
      </c>
      <c r="S34" s="71"/>
    </row>
    <row r="35" spans="1:19" x14ac:dyDescent="0.3">
      <c r="A35" s="68" t="s">
        <v>28</v>
      </c>
      <c r="B35" s="69"/>
      <c r="C35" s="69"/>
      <c r="D35" s="70">
        <f>MIN(D8:D32)</f>
        <v>0.83260000000000001</v>
      </c>
      <c r="E35" s="69"/>
      <c r="F35" s="70">
        <f>MIN(F8:F32)</f>
        <v>1.6995</v>
      </c>
      <c r="G35" s="69"/>
      <c r="H35" s="70">
        <f>MIN(H8:H32)</f>
        <v>2.4756999999999998</v>
      </c>
      <c r="I35" s="69"/>
      <c r="J35" s="70">
        <f>MIN(J8:J32)</f>
        <v>3.1055999999999999</v>
      </c>
      <c r="K35" s="69"/>
      <c r="L35" s="70">
        <f>MIN(L8:L32)</f>
        <v>3.1293000000000002</v>
      </c>
      <c r="M35" s="69"/>
      <c r="N35" s="70">
        <f>MIN(N8:N32)</f>
        <v>3.1997</v>
      </c>
      <c r="O35" s="69"/>
      <c r="P35" s="70">
        <f>MIN(P8:P32)</f>
        <v>2.7315</v>
      </c>
      <c r="Q35" s="69"/>
      <c r="R35" s="70">
        <f>MIN(R8:R32)</f>
        <v>3.5847000000000002</v>
      </c>
      <c r="S35" s="71"/>
    </row>
    <row r="36" spans="1:19" ht="15" thickBot="1" x14ac:dyDescent="0.35">
      <c r="A36" s="72" t="s">
        <v>29</v>
      </c>
      <c r="B36" s="73"/>
      <c r="C36" s="73"/>
      <c r="D36" s="74">
        <f>MAX(D8:D32)</f>
        <v>1.6506000000000001</v>
      </c>
      <c r="E36" s="73"/>
      <c r="F36" s="74">
        <f>MAX(F8:F32)</f>
        <v>3.0884999999999998</v>
      </c>
      <c r="G36" s="73"/>
      <c r="H36" s="74">
        <f>MAX(H8:H32)</f>
        <v>4.5362999999999998</v>
      </c>
      <c r="I36" s="73"/>
      <c r="J36" s="74">
        <f>MAX(J8:J32)</f>
        <v>5.7370000000000001</v>
      </c>
      <c r="K36" s="73"/>
      <c r="L36" s="74">
        <f>MAX(L8:L32)</f>
        <v>5.0237999999999996</v>
      </c>
      <c r="M36" s="73"/>
      <c r="N36" s="74">
        <f>MAX(N8:N32)</f>
        <v>5.0186000000000002</v>
      </c>
      <c r="O36" s="73"/>
      <c r="P36" s="74">
        <f>MAX(P8:P32)</f>
        <v>5.7504</v>
      </c>
      <c r="Q36" s="73"/>
      <c r="R36" s="74">
        <f>MAX(R8:R32)</f>
        <v>6.9210000000000003</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44918</v>
      </c>
      <c r="C8" s="60">
        <f>VLOOKUP($A8,'Return Data'!$B$7:$R$2292,4,0)</f>
        <v>22.258199999999999</v>
      </c>
      <c r="D8" s="60">
        <f>VLOOKUP($A8,'Return Data'!$B$7:$R$2292,10,0)</f>
        <v>1.2657</v>
      </c>
      <c r="E8" s="61">
        <f t="shared" ref="E8:E32" si="0">RANK(D8,D$8:D$32,0)</f>
        <v>15</v>
      </c>
      <c r="F8" s="60">
        <f>VLOOKUP($A8,'Return Data'!$B$7:$R$2292,11,0)</f>
        <v>2.2894999999999999</v>
      </c>
      <c r="G8" s="61">
        <f t="shared" ref="G8:G32" si="1">RANK(F8,F$8:F$32,0)</f>
        <v>12</v>
      </c>
      <c r="H8" s="60">
        <f>VLOOKUP($A8,'Return Data'!$B$7:$R$2292,12,0)</f>
        <v>3.1351</v>
      </c>
      <c r="I8" s="61">
        <f t="shared" ref="I8:I32" si="2">RANK(H8,H$8:H$32,0)</f>
        <v>12</v>
      </c>
      <c r="J8" s="60">
        <f>VLOOKUP($A8,'Return Data'!$B$7:$R$2292,13,0)</f>
        <v>3.9470999999999998</v>
      </c>
      <c r="K8" s="61">
        <f>RANK(J8,J$8:J$32,0)</f>
        <v>11</v>
      </c>
      <c r="L8" s="60">
        <f>VLOOKUP($A8,'Return Data'!$B$7:$R$2292,17,0)</f>
        <v>3.9864999999999999</v>
      </c>
      <c r="M8" s="61">
        <f>RANK(L8,L$8:L$32,0)</f>
        <v>8</v>
      </c>
      <c r="N8" s="60">
        <f>VLOOKUP($A8,'Return Data'!$B$7:$R$2292,14,0)</f>
        <v>3.9721000000000002</v>
      </c>
      <c r="O8" s="61">
        <f>RANK(N8,N$8:N$32,0)</f>
        <v>10</v>
      </c>
      <c r="P8" s="60">
        <f>VLOOKUP($A8,'Return Data'!$B$7:$R$2292,15,0)</f>
        <v>4.8282999999999996</v>
      </c>
      <c r="Q8" s="61">
        <f>RANK(P8,P$8:P$32,0)</f>
        <v>9</v>
      </c>
      <c r="R8" s="60">
        <f>VLOOKUP($A8,'Return Data'!$B$7:$R$2292,16,0)</f>
        <v>6.1413000000000002</v>
      </c>
      <c r="S8" s="62">
        <f>RANK(R8,R$8:R$32,0)</f>
        <v>10</v>
      </c>
    </row>
    <row r="9" spans="1:20" x14ac:dyDescent="0.3">
      <c r="A9" s="58" t="s">
        <v>1573</v>
      </c>
      <c r="B9" s="59">
        <f>VLOOKUP($A9,'Return Data'!$B$7:$R$2292,3,0)</f>
        <v>44918</v>
      </c>
      <c r="C9" s="60">
        <f>VLOOKUP($A9,'Return Data'!$B$7:$R$2292,4,0)</f>
        <v>15.6989</v>
      </c>
      <c r="D9" s="60">
        <f>VLOOKUP($A9,'Return Data'!$B$7:$R$2292,10,0)</f>
        <v>1.2401</v>
      </c>
      <c r="E9" s="61">
        <f t="shared" si="0"/>
        <v>16</v>
      </c>
      <c r="F9" s="60">
        <f>VLOOKUP($A9,'Return Data'!$B$7:$R$2292,11,0)</f>
        <v>2.1758000000000002</v>
      </c>
      <c r="G9" s="61">
        <f t="shared" si="1"/>
        <v>20</v>
      </c>
      <c r="H9" s="60">
        <f>VLOOKUP($A9,'Return Data'!$B$7:$R$2292,12,0)</f>
        <v>3.1383999999999999</v>
      </c>
      <c r="I9" s="61">
        <f t="shared" si="2"/>
        <v>11</v>
      </c>
      <c r="J9" s="60">
        <f>VLOOKUP($A9,'Return Data'!$B$7:$R$2292,13,0)</f>
        <v>4.1414</v>
      </c>
      <c r="K9" s="61">
        <f t="shared" ref="K9:K32" si="3">RANK(J9,J$8:J$32,0)</f>
        <v>5</v>
      </c>
      <c r="L9" s="60">
        <f>VLOOKUP($A9,'Return Data'!$B$7:$R$2292,17,0)</f>
        <v>4.0284000000000004</v>
      </c>
      <c r="M9" s="61">
        <f t="shared" ref="M9:M32" si="4">RANK(L9,L$8:L$32,0)</f>
        <v>6</v>
      </c>
      <c r="N9" s="60">
        <f>VLOOKUP($A9,'Return Data'!$B$7:$R$2292,14,0)</f>
        <v>3.9912000000000001</v>
      </c>
      <c r="O9" s="61">
        <f t="shared" ref="O9:O32" si="5">RANK(N9,N$8:N$32,0)</f>
        <v>9</v>
      </c>
      <c r="P9" s="60">
        <f>VLOOKUP($A9,'Return Data'!$B$7:$R$2292,15,0)</f>
        <v>4.7911000000000001</v>
      </c>
      <c r="Q9" s="61">
        <f t="shared" ref="Q9:Q32" si="6">RANK(P9,P$8:P$32,0)</f>
        <v>11</v>
      </c>
      <c r="R9" s="60">
        <f>VLOOKUP($A9,'Return Data'!$B$7:$R$2292,16,0)</f>
        <v>5.54</v>
      </c>
      <c r="S9" s="62">
        <f t="shared" ref="S9:S32" si="7">RANK(R9,R$8:R$32,0)</f>
        <v>13</v>
      </c>
    </row>
    <row r="10" spans="1:20" x14ac:dyDescent="0.3">
      <c r="A10" s="58" t="s">
        <v>1964</v>
      </c>
      <c r="B10" s="59">
        <f>VLOOKUP($A10,'Return Data'!$B$7:$R$2292,3,0)</f>
        <v>44918</v>
      </c>
      <c r="C10" s="60">
        <f>VLOOKUP($A10,'Return Data'!$B$7:$R$2292,4,0)</f>
        <v>11.753399999999999</v>
      </c>
      <c r="D10" s="60">
        <f>VLOOKUP($A10,'Return Data'!$B$7:$R$2292,10,0)</f>
        <v>1.0141</v>
      </c>
      <c r="E10" s="61">
        <f t="shared" si="0"/>
        <v>22</v>
      </c>
      <c r="F10" s="60">
        <f>VLOOKUP($A10,'Return Data'!$B$7:$R$2292,11,0)</f>
        <v>1.7276</v>
      </c>
      <c r="G10" s="61">
        <f t="shared" si="1"/>
        <v>23</v>
      </c>
      <c r="H10" s="60">
        <f>VLOOKUP($A10,'Return Data'!$B$7:$R$2292,12,0)</f>
        <v>2.2924000000000002</v>
      </c>
      <c r="I10" s="61">
        <f t="shared" si="2"/>
        <v>23</v>
      </c>
      <c r="J10" s="60">
        <f>VLOOKUP($A10,'Return Data'!$B$7:$R$2292,13,0)</f>
        <v>2.8834</v>
      </c>
      <c r="K10" s="61">
        <f t="shared" si="3"/>
        <v>23</v>
      </c>
      <c r="L10" s="60">
        <f>VLOOKUP($A10,'Return Data'!$B$7:$R$2292,17,0)</f>
        <v>2.6141000000000001</v>
      </c>
      <c r="M10" s="61">
        <f t="shared" si="4"/>
        <v>23</v>
      </c>
      <c r="N10" s="60">
        <f>VLOOKUP($A10,'Return Data'!$B$7:$R$2292,14,0)</f>
        <v>2.7526000000000002</v>
      </c>
      <c r="O10" s="61">
        <f t="shared" si="5"/>
        <v>20</v>
      </c>
      <c r="P10" s="60"/>
      <c r="Q10" s="61"/>
      <c r="R10" s="60">
        <f>VLOOKUP($A10,'Return Data'!$B$7:$R$2292,16,0)</f>
        <v>3.6406999999999998</v>
      </c>
      <c r="S10" s="62">
        <f t="shared" si="7"/>
        <v>21</v>
      </c>
    </row>
    <row r="11" spans="1:20" x14ac:dyDescent="0.3">
      <c r="A11" s="58" t="s">
        <v>1908</v>
      </c>
      <c r="B11" s="59">
        <f>VLOOKUP($A11,'Return Data'!$B$7:$R$2292,3,0)</f>
        <v>44918</v>
      </c>
      <c r="C11" s="60">
        <f>VLOOKUP($A11,'Return Data'!$B$7:$R$2292,4,0)</f>
        <v>13.4885</v>
      </c>
      <c r="D11" s="60">
        <f>VLOOKUP($A11,'Return Data'!$B$7:$R$2292,10,0)</f>
        <v>1.2246999999999999</v>
      </c>
      <c r="E11" s="61">
        <f t="shared" si="0"/>
        <v>18</v>
      </c>
      <c r="F11" s="60">
        <f>VLOOKUP($A11,'Return Data'!$B$7:$R$2292,11,0)</f>
        <v>2.2088000000000001</v>
      </c>
      <c r="G11" s="61">
        <f t="shared" si="1"/>
        <v>17</v>
      </c>
      <c r="H11" s="60">
        <f>VLOOKUP($A11,'Return Data'!$B$7:$R$2292,12,0)</f>
        <v>2.8942000000000001</v>
      </c>
      <c r="I11" s="61">
        <f t="shared" si="2"/>
        <v>20</v>
      </c>
      <c r="J11" s="60">
        <f>VLOOKUP($A11,'Return Data'!$B$7:$R$2292,13,0)</f>
        <v>3.67</v>
      </c>
      <c r="K11" s="61">
        <f t="shared" si="3"/>
        <v>18</v>
      </c>
      <c r="L11" s="60">
        <f>VLOOKUP($A11,'Return Data'!$B$7:$R$2292,17,0)</f>
        <v>3.7461000000000002</v>
      </c>
      <c r="M11" s="61">
        <f t="shared" si="4"/>
        <v>16</v>
      </c>
      <c r="N11" s="60">
        <f>VLOOKUP($A11,'Return Data'!$B$7:$R$2292,14,0)</f>
        <v>3.9508000000000001</v>
      </c>
      <c r="O11" s="61">
        <f t="shared" si="5"/>
        <v>12</v>
      </c>
      <c r="P11" s="60">
        <f>VLOOKUP($A11,'Return Data'!$B$7:$R$2292,15,0)</f>
        <v>4.8099999999999996</v>
      </c>
      <c r="Q11" s="61">
        <f t="shared" si="6"/>
        <v>10</v>
      </c>
      <c r="R11" s="60">
        <f>VLOOKUP($A11,'Return Data'!$B$7:$R$2292,16,0)</f>
        <v>5.1235999999999997</v>
      </c>
      <c r="S11" s="62">
        <f t="shared" si="7"/>
        <v>15</v>
      </c>
    </row>
    <row r="12" spans="1:20" x14ac:dyDescent="0.3">
      <c r="A12" s="58" t="s">
        <v>1574</v>
      </c>
      <c r="B12" s="59">
        <f>VLOOKUP($A12,'Return Data'!$B$7:$R$2292,3,0)</f>
        <v>44918</v>
      </c>
      <c r="C12" s="60">
        <f>VLOOKUP($A12,'Return Data'!$B$7:$R$2292,4,0)</f>
        <v>12.544</v>
      </c>
      <c r="D12" s="60">
        <f>VLOOKUP($A12,'Return Data'!$B$7:$R$2292,10,0)</f>
        <v>1.3002</v>
      </c>
      <c r="E12" s="61">
        <f t="shared" si="0"/>
        <v>11</v>
      </c>
      <c r="F12" s="60">
        <f>VLOOKUP($A12,'Return Data'!$B$7:$R$2292,11,0)</f>
        <v>2.3666</v>
      </c>
      <c r="G12" s="61">
        <f t="shared" si="1"/>
        <v>7</v>
      </c>
      <c r="H12" s="60">
        <f>VLOOKUP($A12,'Return Data'!$B$7:$R$2292,12,0)</f>
        <v>3.2088000000000001</v>
      </c>
      <c r="I12" s="61">
        <f t="shared" si="2"/>
        <v>7</v>
      </c>
      <c r="J12" s="60">
        <f>VLOOKUP($A12,'Return Data'!$B$7:$R$2292,13,0)</f>
        <v>3.8927</v>
      </c>
      <c r="K12" s="61">
        <f t="shared" si="3"/>
        <v>15</v>
      </c>
      <c r="L12" s="60">
        <f>VLOOKUP($A12,'Return Data'!$B$7:$R$2292,17,0)</f>
        <v>3.7749000000000001</v>
      </c>
      <c r="M12" s="61">
        <f t="shared" si="4"/>
        <v>15</v>
      </c>
      <c r="N12" s="60">
        <f>VLOOKUP($A12,'Return Data'!$B$7:$R$2292,14,0)</f>
        <v>3.7877000000000001</v>
      </c>
      <c r="O12" s="61">
        <f t="shared" si="5"/>
        <v>15</v>
      </c>
      <c r="P12" s="60"/>
      <c r="Q12" s="61"/>
      <c r="R12" s="60">
        <f>VLOOKUP($A12,'Return Data'!$B$7:$R$2292,16,0)</f>
        <v>4.7222</v>
      </c>
      <c r="S12" s="62">
        <f t="shared" si="7"/>
        <v>18</v>
      </c>
    </row>
    <row r="13" spans="1:20" x14ac:dyDescent="0.3">
      <c r="A13" s="58" t="s">
        <v>1575</v>
      </c>
      <c r="B13" s="59">
        <f>VLOOKUP($A13,'Return Data'!$B$7:$R$2292,3,0)</f>
        <v>44918</v>
      </c>
      <c r="C13" s="60">
        <f>VLOOKUP($A13,'Return Data'!$B$7:$R$2292,4,0)</f>
        <v>16.220400000000001</v>
      </c>
      <c r="D13" s="60">
        <f>VLOOKUP($A13,'Return Data'!$B$7:$R$2292,10,0)</f>
        <v>1.3129</v>
      </c>
      <c r="E13" s="61">
        <f t="shared" si="0"/>
        <v>8</v>
      </c>
      <c r="F13" s="60">
        <f>VLOOKUP($A13,'Return Data'!$B$7:$R$2292,11,0)</f>
        <v>2.3692000000000002</v>
      </c>
      <c r="G13" s="61">
        <f t="shared" si="1"/>
        <v>6</v>
      </c>
      <c r="H13" s="60">
        <f>VLOOKUP($A13,'Return Data'!$B$7:$R$2292,12,0)</f>
        <v>3.3344</v>
      </c>
      <c r="I13" s="61">
        <f t="shared" si="2"/>
        <v>4</v>
      </c>
      <c r="J13" s="60">
        <f>VLOOKUP($A13,'Return Data'!$B$7:$R$2292,13,0)</f>
        <v>4.2321999999999997</v>
      </c>
      <c r="K13" s="61">
        <f t="shared" si="3"/>
        <v>4</v>
      </c>
      <c r="L13" s="60">
        <f>VLOOKUP($A13,'Return Data'!$B$7:$R$2292,17,0)</f>
        <v>4.1266999999999996</v>
      </c>
      <c r="M13" s="61">
        <f t="shared" si="4"/>
        <v>4</v>
      </c>
      <c r="N13" s="60">
        <f>VLOOKUP($A13,'Return Data'!$B$7:$R$2292,14,0)</f>
        <v>4.1855000000000002</v>
      </c>
      <c r="O13" s="61">
        <f t="shared" si="5"/>
        <v>4</v>
      </c>
      <c r="P13" s="60">
        <f>VLOOKUP($A13,'Return Data'!$B$7:$R$2292,15,0)</f>
        <v>4.9756</v>
      </c>
      <c r="Q13" s="61">
        <f t="shared" si="6"/>
        <v>3</v>
      </c>
      <c r="R13" s="60">
        <f>VLOOKUP($A13,'Return Data'!$B$7:$R$2292,16,0)</f>
        <v>5.8582999999999998</v>
      </c>
      <c r="S13" s="62">
        <f t="shared" si="7"/>
        <v>11</v>
      </c>
    </row>
    <row r="14" spans="1:20" x14ac:dyDescent="0.3">
      <c r="A14" s="58" t="s">
        <v>1576</v>
      </c>
      <c r="B14" s="59">
        <f>VLOOKUP($A14,'Return Data'!$B$7:$R$2292,3,0)</f>
        <v>44918</v>
      </c>
      <c r="C14" s="60">
        <f>VLOOKUP($A14,'Return Data'!$B$7:$R$2292,4,0)</f>
        <v>25.64</v>
      </c>
      <c r="D14" s="60">
        <f>VLOOKUP($A14,'Return Data'!$B$7:$R$2292,10,0)</f>
        <v>1.3479000000000001</v>
      </c>
      <c r="E14" s="61">
        <f t="shared" si="0"/>
        <v>4</v>
      </c>
      <c r="F14" s="60">
        <f>VLOOKUP($A14,'Return Data'!$B$7:$R$2292,11,0)</f>
        <v>2.4083999999999999</v>
      </c>
      <c r="G14" s="61">
        <f t="shared" si="1"/>
        <v>4</v>
      </c>
      <c r="H14" s="60">
        <f>VLOOKUP($A14,'Return Data'!$B$7:$R$2292,12,0)</f>
        <v>3.2622</v>
      </c>
      <c r="I14" s="61">
        <f t="shared" si="2"/>
        <v>5</v>
      </c>
      <c r="J14" s="60">
        <f>VLOOKUP($A14,'Return Data'!$B$7:$R$2292,13,0)</f>
        <v>4.05</v>
      </c>
      <c r="K14" s="61">
        <f t="shared" si="3"/>
        <v>6</v>
      </c>
      <c r="L14" s="60">
        <f>VLOOKUP($A14,'Return Data'!$B$7:$R$2292,17,0)</f>
        <v>3.9203000000000001</v>
      </c>
      <c r="M14" s="61">
        <f t="shared" si="4"/>
        <v>10</v>
      </c>
      <c r="N14" s="60">
        <f>VLOOKUP($A14,'Return Data'!$B$7:$R$2292,14,0)</f>
        <v>3.7993000000000001</v>
      </c>
      <c r="O14" s="61">
        <f t="shared" si="5"/>
        <v>14</v>
      </c>
      <c r="P14" s="60">
        <f>VLOOKUP($A14,'Return Data'!$B$7:$R$2292,15,0)</f>
        <v>4.6067999999999998</v>
      </c>
      <c r="Q14" s="61">
        <f t="shared" si="6"/>
        <v>13</v>
      </c>
      <c r="R14" s="60">
        <f>VLOOKUP($A14,'Return Data'!$B$7:$R$2292,16,0)</f>
        <v>6.3998999999999997</v>
      </c>
      <c r="S14" s="62">
        <f t="shared" si="7"/>
        <v>8</v>
      </c>
    </row>
    <row r="15" spans="1:20" x14ac:dyDescent="0.3">
      <c r="A15" s="102" t="s">
        <v>2019</v>
      </c>
      <c r="B15" s="59">
        <f>VLOOKUP($A15,'Return Data'!$B$7:$R$2292,3,0)</f>
        <v>44918</v>
      </c>
      <c r="C15" s="60">
        <f>VLOOKUP($A15,'Return Data'!$B$7:$R$2292,4,0)</f>
        <v>15.9693</v>
      </c>
      <c r="D15" s="60">
        <f>VLOOKUP($A15,'Return Data'!$B$7:$R$2292,10,0)</f>
        <v>1.2189000000000001</v>
      </c>
      <c r="E15" s="61">
        <f t="shared" si="0"/>
        <v>19</v>
      </c>
      <c r="F15" s="60">
        <f>VLOOKUP($A15,'Return Data'!$B$7:$R$2292,11,0)</f>
        <v>2.2492999999999999</v>
      </c>
      <c r="G15" s="61">
        <f t="shared" si="1"/>
        <v>14</v>
      </c>
      <c r="H15" s="60">
        <f>VLOOKUP($A15,'Return Data'!$B$7:$R$2292,12,0)</f>
        <v>3.0543</v>
      </c>
      <c r="I15" s="61">
        <f t="shared" si="2"/>
        <v>17</v>
      </c>
      <c r="J15" s="60">
        <f>VLOOKUP($A15,'Return Data'!$B$7:$R$2292,13,0)</f>
        <v>3.7911000000000001</v>
      </c>
      <c r="K15" s="61">
        <f t="shared" si="3"/>
        <v>17</v>
      </c>
      <c r="L15" s="60">
        <f>VLOOKUP($A15,'Return Data'!$B$7:$R$2292,17,0)</f>
        <v>3.8262</v>
      </c>
      <c r="M15" s="61">
        <f t="shared" si="4"/>
        <v>13</v>
      </c>
      <c r="N15" s="60">
        <f>VLOOKUP($A15,'Return Data'!$B$7:$R$2292,14,0)</f>
        <v>4.0761000000000003</v>
      </c>
      <c r="O15" s="61">
        <f t="shared" si="5"/>
        <v>5</v>
      </c>
      <c r="P15" s="60">
        <f>VLOOKUP($A15,'Return Data'!$B$7:$R$2292,15,0)</f>
        <v>4.8581000000000003</v>
      </c>
      <c r="Q15" s="61">
        <f t="shared" si="6"/>
        <v>7</v>
      </c>
      <c r="R15" s="60">
        <f>VLOOKUP($A15,'Return Data'!$B$7:$R$2292,16,0)</f>
        <v>5.6698000000000004</v>
      </c>
      <c r="S15" s="62">
        <f t="shared" si="7"/>
        <v>12</v>
      </c>
    </row>
    <row r="16" spans="1:20" x14ac:dyDescent="0.3">
      <c r="A16" s="58" t="s">
        <v>1577</v>
      </c>
      <c r="B16" s="59">
        <f>VLOOKUP($A16,'Return Data'!$B$7:$R$2292,3,0)</f>
        <v>44918</v>
      </c>
      <c r="C16" s="60">
        <f>VLOOKUP($A16,'Return Data'!$B$7:$R$2292,4,0)</f>
        <v>28.716699999999999</v>
      </c>
      <c r="D16" s="60">
        <f>VLOOKUP($A16,'Return Data'!$B$7:$R$2292,10,0)</f>
        <v>1.3167</v>
      </c>
      <c r="E16" s="61">
        <f t="shared" si="0"/>
        <v>7</v>
      </c>
      <c r="F16" s="60">
        <f>VLOOKUP($A16,'Return Data'!$B$7:$R$2292,11,0)</f>
        <v>2.3965000000000001</v>
      </c>
      <c r="G16" s="61">
        <f t="shared" si="1"/>
        <v>5</v>
      </c>
      <c r="H16" s="60">
        <f>VLOOKUP($A16,'Return Data'!$B$7:$R$2292,12,0)</f>
        <v>3.2622</v>
      </c>
      <c r="I16" s="61">
        <f t="shared" si="2"/>
        <v>5</v>
      </c>
      <c r="J16" s="60">
        <f>VLOOKUP($A16,'Return Data'!$B$7:$R$2292,13,0)</f>
        <v>4.0377000000000001</v>
      </c>
      <c r="K16" s="61">
        <f t="shared" si="3"/>
        <v>7</v>
      </c>
      <c r="L16" s="60">
        <f>VLOOKUP($A16,'Return Data'!$B$7:$R$2292,17,0)</f>
        <v>4.0380000000000003</v>
      </c>
      <c r="M16" s="61">
        <f t="shared" si="4"/>
        <v>5</v>
      </c>
      <c r="N16" s="60">
        <f>VLOOKUP($A16,'Return Data'!$B$7:$R$2292,14,0)</f>
        <v>4.0598999999999998</v>
      </c>
      <c r="O16" s="61">
        <f t="shared" si="5"/>
        <v>7</v>
      </c>
      <c r="P16" s="60">
        <f>VLOOKUP($A16,'Return Data'!$B$7:$R$2292,15,0)</f>
        <v>4.8716999999999997</v>
      </c>
      <c r="Q16" s="61">
        <f t="shared" si="6"/>
        <v>6</v>
      </c>
      <c r="R16" s="60">
        <f>VLOOKUP($A16,'Return Data'!$B$7:$R$2292,16,0)</f>
        <v>6.8189000000000002</v>
      </c>
      <c r="S16" s="62">
        <f t="shared" si="7"/>
        <v>2</v>
      </c>
    </row>
    <row r="17" spans="1:19" x14ac:dyDescent="0.3">
      <c r="A17" s="58" t="s">
        <v>1578</v>
      </c>
      <c r="B17" s="59">
        <f>VLOOKUP($A17,'Return Data'!$B$7:$R$2292,3,0)</f>
        <v>44918</v>
      </c>
      <c r="C17" s="60">
        <f>VLOOKUP($A17,'Return Data'!$B$7:$R$2292,4,0)</f>
        <v>27.1995</v>
      </c>
      <c r="D17" s="60">
        <f>VLOOKUP($A17,'Return Data'!$B$7:$R$2292,10,0)</f>
        <v>1.319</v>
      </c>
      <c r="E17" s="61">
        <f t="shared" si="0"/>
        <v>5</v>
      </c>
      <c r="F17" s="60">
        <f>VLOOKUP($A17,'Return Data'!$B$7:$R$2292,11,0)</f>
        <v>2.3399000000000001</v>
      </c>
      <c r="G17" s="61">
        <f t="shared" si="1"/>
        <v>8</v>
      </c>
      <c r="H17" s="60">
        <f>VLOOKUP($A17,'Return Data'!$B$7:$R$2292,12,0)</f>
        <v>3.1558000000000002</v>
      </c>
      <c r="I17" s="61">
        <f t="shared" si="2"/>
        <v>10</v>
      </c>
      <c r="J17" s="60">
        <f>VLOOKUP($A17,'Return Data'!$B$7:$R$2292,13,0)</f>
        <v>3.9636999999999998</v>
      </c>
      <c r="K17" s="61">
        <f t="shared" si="3"/>
        <v>10</v>
      </c>
      <c r="L17" s="60">
        <f>VLOOKUP($A17,'Return Data'!$B$7:$R$2292,17,0)</f>
        <v>3.8437999999999999</v>
      </c>
      <c r="M17" s="61">
        <f t="shared" si="4"/>
        <v>12</v>
      </c>
      <c r="N17" s="60">
        <f>VLOOKUP($A17,'Return Data'!$B$7:$R$2292,14,0)</f>
        <v>3.7719</v>
      </c>
      <c r="O17" s="61">
        <f t="shared" si="5"/>
        <v>16</v>
      </c>
      <c r="P17" s="60">
        <f>VLOOKUP($A17,'Return Data'!$B$7:$R$2292,15,0)</f>
        <v>4.7552000000000003</v>
      </c>
      <c r="Q17" s="61">
        <f t="shared" si="6"/>
        <v>12</v>
      </c>
      <c r="R17" s="60">
        <f>VLOOKUP($A17,'Return Data'!$B$7:$R$2292,16,0)</f>
        <v>6.4466999999999999</v>
      </c>
      <c r="S17" s="62">
        <f t="shared" si="7"/>
        <v>7</v>
      </c>
    </row>
    <row r="18" spans="1:19" x14ac:dyDescent="0.3">
      <c r="A18" s="58" t="s">
        <v>1579</v>
      </c>
      <c r="B18" s="59">
        <f>VLOOKUP($A18,'Return Data'!$B$7:$R$2292,3,0)</f>
        <v>44918</v>
      </c>
      <c r="C18" s="60">
        <f>VLOOKUP($A18,'Return Data'!$B$7:$R$2292,4,0)</f>
        <v>14.875</v>
      </c>
      <c r="D18" s="60">
        <f>VLOOKUP($A18,'Return Data'!$B$7:$R$2292,10,0)</f>
        <v>0.9768</v>
      </c>
      <c r="E18" s="61">
        <f t="shared" si="0"/>
        <v>24</v>
      </c>
      <c r="F18" s="60">
        <f>VLOOKUP($A18,'Return Data'!$B$7:$R$2292,11,0)</f>
        <v>1.6309</v>
      </c>
      <c r="G18" s="61">
        <f t="shared" si="1"/>
        <v>24</v>
      </c>
      <c r="H18" s="60">
        <f>VLOOKUP($A18,'Return Data'!$B$7:$R$2292,12,0)</f>
        <v>2.1844999999999999</v>
      </c>
      <c r="I18" s="61">
        <f t="shared" si="2"/>
        <v>24</v>
      </c>
      <c r="J18" s="60">
        <f>VLOOKUP($A18,'Return Data'!$B$7:$R$2292,13,0)</f>
        <v>2.5154999999999998</v>
      </c>
      <c r="K18" s="61">
        <f t="shared" si="3"/>
        <v>24</v>
      </c>
      <c r="L18" s="60">
        <f>VLOOKUP($A18,'Return Data'!$B$7:$R$2292,17,0)</f>
        <v>2.5802</v>
      </c>
      <c r="M18" s="61">
        <f t="shared" si="4"/>
        <v>24</v>
      </c>
      <c r="N18" s="60">
        <f>VLOOKUP($A18,'Return Data'!$B$7:$R$2292,14,0)</f>
        <v>2.6703000000000001</v>
      </c>
      <c r="O18" s="61">
        <f t="shared" si="5"/>
        <v>22</v>
      </c>
      <c r="P18" s="60">
        <f>VLOOKUP($A18,'Return Data'!$B$7:$R$2292,15,0)</f>
        <v>3.9367999999999999</v>
      </c>
      <c r="Q18" s="61">
        <f t="shared" si="6"/>
        <v>16</v>
      </c>
      <c r="R18" s="60">
        <f>VLOOKUP($A18,'Return Data'!$B$7:$R$2292,16,0)</f>
        <v>5.0782999999999996</v>
      </c>
      <c r="S18" s="62">
        <f t="shared" si="7"/>
        <v>16</v>
      </c>
    </row>
    <row r="19" spans="1:19" x14ac:dyDescent="0.3">
      <c r="A19" s="58" t="s">
        <v>1580</v>
      </c>
      <c r="B19" s="59">
        <f>VLOOKUP($A19,'Return Data'!$B$7:$R$2292,3,0)</f>
        <v>44918</v>
      </c>
      <c r="C19" s="60">
        <f>VLOOKUP($A19,'Return Data'!$B$7:$R$2292,4,0)</f>
        <v>26.675799999999999</v>
      </c>
      <c r="D19" s="60">
        <f>VLOOKUP($A19,'Return Data'!$B$7:$R$2292,10,0)</f>
        <v>1.4810000000000001</v>
      </c>
      <c r="E19" s="61">
        <f t="shared" si="0"/>
        <v>1</v>
      </c>
      <c r="F19" s="60">
        <f>VLOOKUP($A19,'Return Data'!$B$7:$R$2292,11,0)</f>
        <v>2.7395</v>
      </c>
      <c r="G19" s="61">
        <f t="shared" si="1"/>
        <v>1</v>
      </c>
      <c r="H19" s="60">
        <f>VLOOKUP($A19,'Return Data'!$B$7:$R$2292,12,0)</f>
        <v>4.0016999999999996</v>
      </c>
      <c r="I19" s="61">
        <f t="shared" si="2"/>
        <v>1</v>
      </c>
      <c r="J19" s="60">
        <f>VLOOKUP($A19,'Return Data'!$B$7:$R$2292,13,0)</f>
        <v>5.0194999999999999</v>
      </c>
      <c r="K19" s="61">
        <f t="shared" si="3"/>
        <v>1</v>
      </c>
      <c r="L19" s="60">
        <f>VLOOKUP($A19,'Return Data'!$B$7:$R$2292,17,0)</f>
        <v>4.3305999999999996</v>
      </c>
      <c r="M19" s="61">
        <f t="shared" si="4"/>
        <v>1</v>
      </c>
      <c r="N19" s="60">
        <f>VLOOKUP($A19,'Return Data'!$B$7:$R$2292,14,0)</f>
        <v>4.2572000000000001</v>
      </c>
      <c r="O19" s="61">
        <f t="shared" si="5"/>
        <v>1</v>
      </c>
      <c r="P19" s="60">
        <f>VLOOKUP($A19,'Return Data'!$B$7:$R$2292,15,0)</f>
        <v>4.9329000000000001</v>
      </c>
      <c r="Q19" s="61">
        <f t="shared" si="6"/>
        <v>4</v>
      </c>
      <c r="R19" s="60">
        <f>VLOOKUP($A19,'Return Data'!$B$7:$R$2292,16,0)</f>
        <v>6.4657999999999998</v>
      </c>
      <c r="S19" s="62">
        <f t="shared" si="7"/>
        <v>6</v>
      </c>
    </row>
    <row r="20" spans="1:19" x14ac:dyDescent="0.3">
      <c r="A20" s="58" t="s">
        <v>1581</v>
      </c>
      <c r="B20" s="59">
        <f>VLOOKUP($A20,'Return Data'!$B$7:$R$2292,3,0)</f>
        <v>44918</v>
      </c>
      <c r="C20" s="60">
        <f>VLOOKUP($A20,'Return Data'!$B$7:$R$2292,4,0)</f>
        <v>10.9618</v>
      </c>
      <c r="D20" s="60">
        <f>VLOOKUP($A20,'Return Data'!$B$7:$R$2292,10,0)</f>
        <v>0.64449999999999996</v>
      </c>
      <c r="E20" s="61">
        <f t="shared" si="0"/>
        <v>25</v>
      </c>
      <c r="F20" s="60">
        <f>VLOOKUP($A20,'Return Data'!$B$7:$R$2292,11,0)</f>
        <v>1.3143</v>
      </c>
      <c r="G20" s="61">
        <f t="shared" si="1"/>
        <v>25</v>
      </c>
      <c r="H20" s="60">
        <f>VLOOKUP($A20,'Return Data'!$B$7:$R$2292,12,0)</f>
        <v>1.8821000000000001</v>
      </c>
      <c r="I20" s="61">
        <f t="shared" si="2"/>
        <v>25</v>
      </c>
      <c r="J20" s="60">
        <f>VLOOKUP($A20,'Return Data'!$B$7:$R$2292,13,0)</f>
        <v>2.3129</v>
      </c>
      <c r="K20" s="61">
        <f t="shared" si="3"/>
        <v>25</v>
      </c>
      <c r="L20" s="60">
        <f>VLOOKUP($A20,'Return Data'!$B$7:$R$2292,17,0)</f>
        <v>2.4601999999999999</v>
      </c>
      <c r="M20" s="61">
        <f t="shared" si="4"/>
        <v>25</v>
      </c>
      <c r="N20" s="60">
        <f>VLOOKUP($A20,'Return Data'!$B$7:$R$2292,14,0)</f>
        <v>2.6042999999999998</v>
      </c>
      <c r="O20" s="61">
        <f t="shared" si="5"/>
        <v>23</v>
      </c>
      <c r="P20" s="60"/>
      <c r="Q20" s="61"/>
      <c r="R20" s="60">
        <f>VLOOKUP($A20,'Return Data'!$B$7:$R$2292,16,0)</f>
        <v>2.8302</v>
      </c>
      <c r="S20" s="62">
        <f t="shared" si="7"/>
        <v>25</v>
      </c>
    </row>
    <row r="21" spans="1:19" x14ac:dyDescent="0.3">
      <c r="A21" s="58" t="s">
        <v>1582</v>
      </c>
      <c r="B21" s="59">
        <f>VLOOKUP($A21,'Return Data'!$B$7:$R$2292,3,0)</f>
        <v>44918</v>
      </c>
      <c r="C21" s="60">
        <f>VLOOKUP($A21,'Return Data'!$B$7:$R$2292,4,0)</f>
        <v>27.644100000000002</v>
      </c>
      <c r="D21" s="60">
        <f>VLOOKUP($A21,'Return Data'!$B$7:$R$2292,10,0)</f>
        <v>1.3176000000000001</v>
      </c>
      <c r="E21" s="61">
        <f t="shared" si="0"/>
        <v>6</v>
      </c>
      <c r="F21" s="60">
        <f>VLOOKUP($A21,'Return Data'!$B$7:$R$2292,11,0)</f>
        <v>2.2858999999999998</v>
      </c>
      <c r="G21" s="61">
        <f t="shared" si="1"/>
        <v>13</v>
      </c>
      <c r="H21" s="60">
        <f>VLOOKUP($A21,'Return Data'!$B$7:$R$2292,12,0)</f>
        <v>3.0808</v>
      </c>
      <c r="I21" s="61">
        <f t="shared" si="2"/>
        <v>15</v>
      </c>
      <c r="J21" s="60">
        <f>VLOOKUP($A21,'Return Data'!$B$7:$R$2292,13,0)</f>
        <v>3.8885000000000001</v>
      </c>
      <c r="K21" s="61">
        <f t="shared" si="3"/>
        <v>16</v>
      </c>
      <c r="L21" s="60">
        <f>VLOOKUP($A21,'Return Data'!$B$7:$R$2292,17,0)</f>
        <v>3.3788</v>
      </c>
      <c r="M21" s="61">
        <f t="shared" si="4"/>
        <v>20</v>
      </c>
      <c r="N21" s="60">
        <f>VLOOKUP($A21,'Return Data'!$B$7:$R$2292,14,0)</f>
        <v>3.0708000000000002</v>
      </c>
      <c r="O21" s="61">
        <f t="shared" si="5"/>
        <v>19</v>
      </c>
      <c r="P21" s="60">
        <f>VLOOKUP($A21,'Return Data'!$B$7:$R$2292,15,0)</f>
        <v>3.9916</v>
      </c>
      <c r="Q21" s="61">
        <f t="shared" si="6"/>
        <v>15</v>
      </c>
      <c r="R21" s="60">
        <f>VLOOKUP($A21,'Return Data'!$B$7:$R$2292,16,0)</f>
        <v>6.3788</v>
      </c>
      <c r="S21" s="62">
        <f t="shared" si="7"/>
        <v>9</v>
      </c>
    </row>
    <row r="22" spans="1:19" x14ac:dyDescent="0.3">
      <c r="A22" s="108" t="s">
        <v>1583</v>
      </c>
      <c r="B22" s="59">
        <f>VLOOKUP($A22,'Return Data'!$B$7:$R$2292,3,0)</f>
        <v>44918</v>
      </c>
      <c r="C22" s="60">
        <f>VLOOKUP($A22,'Return Data'!$B$7:$R$2292,4,0)</f>
        <v>31.2242</v>
      </c>
      <c r="D22" s="60">
        <f>VLOOKUP($A22,'Return Data'!$B$7:$R$2292,10,0)</f>
        <v>1.3480000000000001</v>
      </c>
      <c r="E22" s="61">
        <f t="shared" si="0"/>
        <v>3</v>
      </c>
      <c r="F22" s="60">
        <f>VLOOKUP($A22,'Return Data'!$B$7:$R$2292,11,0)</f>
        <v>2.4258000000000002</v>
      </c>
      <c r="G22" s="61">
        <f t="shared" si="1"/>
        <v>3</v>
      </c>
      <c r="H22" s="60">
        <f>VLOOKUP($A22,'Return Data'!$B$7:$R$2292,12,0)</f>
        <v>3.4527000000000001</v>
      </c>
      <c r="I22" s="61">
        <f t="shared" si="2"/>
        <v>3</v>
      </c>
      <c r="J22" s="60">
        <f>VLOOKUP($A22,'Return Data'!$B$7:$R$2292,13,0)</f>
        <v>4.3728999999999996</v>
      </c>
      <c r="K22" s="61">
        <f t="shared" si="3"/>
        <v>3</v>
      </c>
      <c r="L22" s="60">
        <f>VLOOKUP($A22,'Return Data'!$B$7:$R$2292,17,0)</f>
        <v>4.2558999999999996</v>
      </c>
      <c r="M22" s="61">
        <f t="shared" si="4"/>
        <v>3</v>
      </c>
      <c r="N22" s="60">
        <f>VLOOKUP($A22,'Return Data'!$B$7:$R$2292,14,0)</f>
        <v>4.2220000000000004</v>
      </c>
      <c r="O22" s="61">
        <f t="shared" si="5"/>
        <v>2</v>
      </c>
      <c r="P22" s="60">
        <f>VLOOKUP($A22,'Return Data'!$B$7:$R$2292,15,0)</f>
        <v>5.0198999999999998</v>
      </c>
      <c r="Q22" s="61">
        <f t="shared" si="6"/>
        <v>2</v>
      </c>
      <c r="R22" s="60">
        <f>VLOOKUP($A22,'Return Data'!$B$7:$R$2292,16,0)</f>
        <v>6.8258999999999999</v>
      </c>
      <c r="S22" s="62">
        <f t="shared" si="7"/>
        <v>1</v>
      </c>
    </row>
    <row r="23" spans="1:19" x14ac:dyDescent="0.3">
      <c r="A23" s="58" t="s">
        <v>1584</v>
      </c>
      <c r="B23" s="59">
        <f>VLOOKUP($A23,'Return Data'!$B$7:$R$2292,3,0)</f>
        <v>44918</v>
      </c>
      <c r="C23" s="60">
        <f>VLOOKUP($A23,'Return Data'!$B$7:$R$2292,4,0)</f>
        <v>11.689500000000001</v>
      </c>
      <c r="D23" s="60">
        <f>VLOOKUP($A23,'Return Data'!$B$7:$R$2292,10,0)</f>
        <v>1.1700999999999999</v>
      </c>
      <c r="E23" s="61">
        <f t="shared" si="0"/>
        <v>21</v>
      </c>
      <c r="F23" s="60">
        <f>VLOOKUP($A23,'Return Data'!$B$7:$R$2292,11,0)</f>
        <v>2.2122000000000002</v>
      </c>
      <c r="G23" s="61">
        <f t="shared" si="1"/>
        <v>16</v>
      </c>
      <c r="H23" s="60">
        <f>VLOOKUP($A23,'Return Data'!$B$7:$R$2292,12,0)</f>
        <v>3.0129999999999999</v>
      </c>
      <c r="I23" s="61">
        <f t="shared" si="2"/>
        <v>18</v>
      </c>
      <c r="J23" s="60">
        <f>VLOOKUP($A23,'Return Data'!$B$7:$R$2292,13,0)</f>
        <v>3.9750999999999999</v>
      </c>
      <c r="K23" s="61">
        <f t="shared" si="3"/>
        <v>9</v>
      </c>
      <c r="L23" s="60">
        <f>VLOOKUP($A23,'Return Data'!$B$7:$R$2292,17,0)</f>
        <v>3.6419999999999999</v>
      </c>
      <c r="M23" s="61">
        <f t="shared" si="4"/>
        <v>19</v>
      </c>
      <c r="N23" s="60">
        <f>VLOOKUP($A23,'Return Data'!$B$7:$R$2292,14,0)</f>
        <v>3.5617999999999999</v>
      </c>
      <c r="O23" s="61">
        <f t="shared" si="5"/>
        <v>18</v>
      </c>
      <c r="P23" s="60"/>
      <c r="Q23" s="61"/>
      <c r="R23" s="60">
        <f>VLOOKUP($A23,'Return Data'!$B$7:$R$2292,16,0)</f>
        <v>4.0708000000000002</v>
      </c>
      <c r="S23" s="62">
        <f t="shared" si="7"/>
        <v>20</v>
      </c>
    </row>
    <row r="24" spans="1:19" x14ac:dyDescent="0.3">
      <c r="A24" s="58" t="s">
        <v>1585</v>
      </c>
      <c r="B24" s="59">
        <f>VLOOKUP($A24,'Return Data'!$B$7:$R$2292,3,0)</f>
        <v>44918</v>
      </c>
      <c r="C24" s="60">
        <f>VLOOKUP($A24,'Return Data'!$B$7:$R$2292,4,0)</f>
        <v>10.6883</v>
      </c>
      <c r="D24" s="60">
        <f>VLOOKUP($A24,'Return Data'!$B$7:$R$2292,10,0)</f>
        <v>0.98160000000000003</v>
      </c>
      <c r="E24" s="61">
        <f t="shared" si="0"/>
        <v>23</v>
      </c>
      <c r="F24" s="60">
        <f>VLOOKUP($A24,'Return Data'!$B$7:$R$2292,11,0)</f>
        <v>1.7536</v>
      </c>
      <c r="G24" s="61">
        <f t="shared" si="1"/>
        <v>22</v>
      </c>
      <c r="H24" s="60">
        <f>VLOOKUP($A24,'Return Data'!$B$7:$R$2292,12,0)</f>
        <v>2.4666999999999999</v>
      </c>
      <c r="I24" s="61">
        <f t="shared" si="2"/>
        <v>22</v>
      </c>
      <c r="J24" s="60">
        <f>VLOOKUP($A24,'Return Data'!$B$7:$R$2292,13,0)</f>
        <v>3.0554999999999999</v>
      </c>
      <c r="K24" s="61">
        <f t="shared" si="3"/>
        <v>22</v>
      </c>
      <c r="L24" s="60">
        <f>VLOOKUP($A24,'Return Data'!$B$7:$R$2292,17,0)</f>
        <v>3.0007999999999999</v>
      </c>
      <c r="M24" s="61">
        <f t="shared" si="4"/>
        <v>21</v>
      </c>
      <c r="N24" s="60"/>
      <c r="O24" s="61"/>
      <c r="P24" s="60"/>
      <c r="Q24" s="61"/>
      <c r="R24" s="60">
        <f>VLOOKUP($A24,'Return Data'!$B$7:$R$2292,16,0)</f>
        <v>2.8961000000000001</v>
      </c>
      <c r="S24" s="62">
        <f t="shared" si="7"/>
        <v>24</v>
      </c>
    </row>
    <row r="25" spans="1:19" x14ac:dyDescent="0.3">
      <c r="A25" s="58" t="s">
        <v>1586</v>
      </c>
      <c r="B25" s="59">
        <f>VLOOKUP($A25,'Return Data'!$B$7:$R$2292,3,0)</f>
        <v>44918</v>
      </c>
      <c r="C25" s="60">
        <f>VLOOKUP($A25,'Return Data'!$B$7:$R$2292,4,0)</f>
        <v>10.94</v>
      </c>
      <c r="D25" s="60">
        <f>VLOOKUP($A25,'Return Data'!$B$7:$R$2292,10,0)</f>
        <v>1.2401</v>
      </c>
      <c r="E25" s="61">
        <f t="shared" si="0"/>
        <v>16</v>
      </c>
      <c r="F25" s="60">
        <f>VLOOKUP($A25,'Return Data'!$B$7:$R$2292,11,0)</f>
        <v>2.2907999999999999</v>
      </c>
      <c r="G25" s="61">
        <f t="shared" si="1"/>
        <v>11</v>
      </c>
      <c r="H25" s="60">
        <f>VLOOKUP($A25,'Return Data'!$B$7:$R$2292,12,0)</f>
        <v>3.1103000000000001</v>
      </c>
      <c r="I25" s="61">
        <f t="shared" si="2"/>
        <v>14</v>
      </c>
      <c r="J25" s="60">
        <f>VLOOKUP($A25,'Return Data'!$B$7:$R$2292,13,0)</f>
        <v>3.9430000000000001</v>
      </c>
      <c r="K25" s="61">
        <f t="shared" si="3"/>
        <v>12</v>
      </c>
      <c r="L25" s="60">
        <f>VLOOKUP($A25,'Return Data'!$B$7:$R$2292,17,0)</f>
        <v>3.8136000000000001</v>
      </c>
      <c r="M25" s="61">
        <f t="shared" si="4"/>
        <v>14</v>
      </c>
      <c r="N25" s="60"/>
      <c r="O25" s="61"/>
      <c r="P25" s="60"/>
      <c r="Q25" s="61"/>
      <c r="R25" s="60">
        <f>VLOOKUP($A25,'Return Data'!$B$7:$R$2292,16,0)</f>
        <v>3.6406999999999998</v>
      </c>
      <c r="S25" s="62">
        <f t="shared" si="7"/>
        <v>21</v>
      </c>
    </row>
    <row r="26" spans="1:19" x14ac:dyDescent="0.3">
      <c r="A26" s="58" t="s">
        <v>1587</v>
      </c>
      <c r="B26" s="59">
        <f>VLOOKUP($A26,'Return Data'!$B$7:$R$2292,3,0)</f>
        <v>44918</v>
      </c>
      <c r="C26" s="60">
        <f>VLOOKUP($A26,'Return Data'!$B$7:$R$2292,4,0)</f>
        <v>22.309799999999999</v>
      </c>
      <c r="D26" s="60">
        <f>VLOOKUP($A26,'Return Data'!$B$7:$R$2292,10,0)</f>
        <v>1.3018000000000001</v>
      </c>
      <c r="E26" s="61">
        <f t="shared" si="0"/>
        <v>10</v>
      </c>
      <c r="F26" s="60">
        <f>VLOOKUP($A26,'Return Data'!$B$7:$R$2292,11,0)</f>
        <v>2.3184</v>
      </c>
      <c r="G26" s="61">
        <f t="shared" si="1"/>
        <v>10</v>
      </c>
      <c r="H26" s="60">
        <f>VLOOKUP($A26,'Return Data'!$B$7:$R$2292,12,0)</f>
        <v>3.202</v>
      </c>
      <c r="I26" s="61">
        <f t="shared" si="2"/>
        <v>8</v>
      </c>
      <c r="J26" s="60">
        <f>VLOOKUP($A26,'Return Data'!$B$7:$R$2292,13,0)</f>
        <v>4.0312000000000001</v>
      </c>
      <c r="K26" s="61">
        <f t="shared" si="3"/>
        <v>8</v>
      </c>
      <c r="L26" s="60">
        <f>VLOOKUP($A26,'Return Data'!$B$7:$R$2292,17,0)</f>
        <v>4.0259</v>
      </c>
      <c r="M26" s="61">
        <f t="shared" si="4"/>
        <v>7</v>
      </c>
      <c r="N26" s="60">
        <f>VLOOKUP($A26,'Return Data'!$B$7:$R$2292,14,0)</f>
        <v>4.0614999999999997</v>
      </c>
      <c r="O26" s="61">
        <f t="shared" si="5"/>
        <v>6</v>
      </c>
      <c r="P26" s="60">
        <f>VLOOKUP($A26,'Return Data'!$B$7:$R$2292,15,0)</f>
        <v>5.0279999999999996</v>
      </c>
      <c r="Q26" s="61">
        <f t="shared" si="6"/>
        <v>1</v>
      </c>
      <c r="R26" s="60">
        <f>VLOOKUP($A26,'Return Data'!$B$7:$R$2292,16,0)</f>
        <v>6.7984999999999998</v>
      </c>
      <c r="S26" s="62">
        <f t="shared" si="7"/>
        <v>3</v>
      </c>
    </row>
    <row r="27" spans="1:19" x14ac:dyDescent="0.3">
      <c r="A27" s="58" t="s">
        <v>1588</v>
      </c>
      <c r="B27" s="59">
        <f>VLOOKUP($A27,'Return Data'!$B$7:$R$2292,3,0)</f>
        <v>44918</v>
      </c>
      <c r="C27" s="60">
        <f>VLOOKUP($A27,'Return Data'!$B$7:$R$2292,4,0)</f>
        <v>15.548999999999999</v>
      </c>
      <c r="D27" s="60">
        <f>VLOOKUP($A27,'Return Data'!$B$7:$R$2292,10,0)</f>
        <v>1.2165999999999999</v>
      </c>
      <c r="E27" s="61">
        <f t="shared" si="0"/>
        <v>20</v>
      </c>
      <c r="F27" s="60">
        <f>VLOOKUP($A27,'Return Data'!$B$7:$R$2292,11,0)</f>
        <v>2.1536</v>
      </c>
      <c r="G27" s="61">
        <f t="shared" si="1"/>
        <v>21</v>
      </c>
      <c r="H27" s="60">
        <f>VLOOKUP($A27,'Return Data'!$B$7:$R$2292,12,0)</f>
        <v>2.9544000000000001</v>
      </c>
      <c r="I27" s="61">
        <f t="shared" si="2"/>
        <v>19</v>
      </c>
      <c r="J27" s="60">
        <f>VLOOKUP($A27,'Return Data'!$B$7:$R$2292,13,0)</f>
        <v>3.6434000000000002</v>
      </c>
      <c r="K27" s="61">
        <f t="shared" si="3"/>
        <v>19</v>
      </c>
      <c r="L27" s="60">
        <f>VLOOKUP($A27,'Return Data'!$B$7:$R$2292,17,0)</f>
        <v>3.7044000000000001</v>
      </c>
      <c r="M27" s="61">
        <f t="shared" si="4"/>
        <v>17</v>
      </c>
      <c r="N27" s="60">
        <f>VLOOKUP($A27,'Return Data'!$B$7:$R$2292,14,0)</f>
        <v>3.6907000000000001</v>
      </c>
      <c r="O27" s="61">
        <f t="shared" si="5"/>
        <v>17</v>
      </c>
      <c r="P27" s="60">
        <f>VLOOKUP($A27,'Return Data'!$B$7:$R$2292,15,0)</f>
        <v>4.5336999999999996</v>
      </c>
      <c r="Q27" s="61">
        <f t="shared" si="6"/>
        <v>14</v>
      </c>
      <c r="R27" s="60">
        <f>VLOOKUP($A27,'Return Data'!$B$7:$R$2292,16,0)</f>
        <v>5.4428000000000001</v>
      </c>
      <c r="S27" s="62">
        <f t="shared" si="7"/>
        <v>14</v>
      </c>
    </row>
    <row r="28" spans="1:19" x14ac:dyDescent="0.3">
      <c r="A28" s="58" t="s">
        <v>1589</v>
      </c>
      <c r="B28" s="59">
        <f>VLOOKUP($A28,'Return Data'!$B$7:$R$2292,3,0)</f>
        <v>44918</v>
      </c>
      <c r="C28" s="60">
        <f>VLOOKUP($A28,'Return Data'!$B$7:$R$2292,4,0)</f>
        <v>28.220300000000002</v>
      </c>
      <c r="D28" s="60">
        <f>VLOOKUP($A28,'Return Data'!$B$7:$R$2292,10,0)</f>
        <v>1.3859999999999999</v>
      </c>
      <c r="E28" s="61">
        <f t="shared" si="0"/>
        <v>2</v>
      </c>
      <c r="F28" s="60">
        <f>VLOOKUP($A28,'Return Data'!$B$7:$R$2292,11,0)</f>
        <v>2.5432000000000001</v>
      </c>
      <c r="G28" s="61">
        <f t="shared" si="1"/>
        <v>2</v>
      </c>
      <c r="H28" s="60">
        <f>VLOOKUP($A28,'Return Data'!$B$7:$R$2292,12,0)</f>
        <v>3.5284</v>
      </c>
      <c r="I28" s="61">
        <f t="shared" si="2"/>
        <v>2</v>
      </c>
      <c r="J28" s="60">
        <f>VLOOKUP($A28,'Return Data'!$B$7:$R$2292,13,0)</f>
        <v>4.4321999999999999</v>
      </c>
      <c r="K28" s="61">
        <f t="shared" si="3"/>
        <v>2</v>
      </c>
      <c r="L28" s="60">
        <f>VLOOKUP($A28,'Return Data'!$B$7:$R$2292,17,0)</f>
        <v>4.2779999999999996</v>
      </c>
      <c r="M28" s="61">
        <f t="shared" si="4"/>
        <v>2</v>
      </c>
      <c r="N28" s="60">
        <f>VLOOKUP($A28,'Return Data'!$B$7:$R$2292,14,0)</f>
        <v>3.9626999999999999</v>
      </c>
      <c r="O28" s="61">
        <f t="shared" si="5"/>
        <v>11</v>
      </c>
      <c r="P28" s="60">
        <f>VLOOKUP($A28,'Return Data'!$B$7:$R$2292,15,0)</f>
        <v>4.8361999999999998</v>
      </c>
      <c r="Q28" s="61">
        <f t="shared" si="6"/>
        <v>8</v>
      </c>
      <c r="R28" s="60">
        <f>VLOOKUP($A28,'Return Data'!$B$7:$R$2292,16,0)</f>
        <v>6.6356000000000002</v>
      </c>
      <c r="S28" s="62">
        <f t="shared" si="7"/>
        <v>5</v>
      </c>
    </row>
    <row r="29" spans="1:19" x14ac:dyDescent="0.3">
      <c r="A29" s="58" t="s">
        <v>1850</v>
      </c>
      <c r="B29" s="59">
        <f>VLOOKUP($A29,'Return Data'!$B$7:$R$2292,3,0)</f>
        <v>44918</v>
      </c>
      <c r="C29" s="60">
        <f>VLOOKUP($A29,'Return Data'!$B$7:$R$2292,4,0)</f>
        <v>12.1973</v>
      </c>
      <c r="D29" s="60">
        <f>VLOOKUP($A29,'Return Data'!$B$7:$R$2292,10,0)</f>
        <v>1.2745</v>
      </c>
      <c r="E29" s="61">
        <f t="shared" si="0"/>
        <v>13</v>
      </c>
      <c r="F29" s="60">
        <f>VLOOKUP($A29,'Return Data'!$B$7:$R$2292,11,0)</f>
        <v>2.1960000000000002</v>
      </c>
      <c r="G29" s="61">
        <f t="shared" si="1"/>
        <v>18</v>
      </c>
      <c r="H29" s="60">
        <f>VLOOKUP($A29,'Return Data'!$B$7:$R$2292,12,0)</f>
        <v>3.0769000000000002</v>
      </c>
      <c r="I29" s="61">
        <f t="shared" si="2"/>
        <v>16</v>
      </c>
      <c r="J29" s="60">
        <f>VLOOKUP($A29,'Return Data'!$B$7:$R$2292,13,0)</f>
        <v>3.3599000000000001</v>
      </c>
      <c r="K29" s="61">
        <f t="shared" si="3"/>
        <v>21</v>
      </c>
      <c r="L29" s="60">
        <f>VLOOKUP($A29,'Return Data'!$B$7:$R$2292,17,0)</f>
        <v>2.9464000000000001</v>
      </c>
      <c r="M29" s="61">
        <f t="shared" si="4"/>
        <v>22</v>
      </c>
      <c r="N29" s="60">
        <f>VLOOKUP($A29,'Return Data'!$B$7:$R$2292,14,0)</f>
        <v>2.6968000000000001</v>
      </c>
      <c r="O29" s="61">
        <f t="shared" si="5"/>
        <v>21</v>
      </c>
      <c r="P29" s="60">
        <f>VLOOKUP($A29,'Return Data'!$B$7:$R$2292,15,0)</f>
        <v>2.2229999999999999</v>
      </c>
      <c r="Q29" s="61">
        <f t="shared" si="6"/>
        <v>17</v>
      </c>
      <c r="R29" s="60">
        <f>VLOOKUP($A29,'Return Data'!$B$7:$R$2292,16,0)</f>
        <v>3.0196999999999998</v>
      </c>
      <c r="S29" s="62">
        <f t="shared" si="7"/>
        <v>23</v>
      </c>
    </row>
    <row r="30" spans="1:19" x14ac:dyDescent="0.3">
      <c r="A30" s="58" t="s">
        <v>1590</v>
      </c>
      <c r="B30" s="59">
        <f>VLOOKUP($A30,'Return Data'!$B$7:$R$2292,3,0)</f>
        <v>44918</v>
      </c>
      <c r="C30" s="60">
        <f>VLOOKUP($A30,'Return Data'!$B$7:$R$2292,4,0)</f>
        <v>12.0496</v>
      </c>
      <c r="D30" s="60">
        <f>VLOOKUP($A30,'Return Data'!$B$7:$R$2292,10,0)</f>
        <v>1.3048</v>
      </c>
      <c r="E30" s="61">
        <f t="shared" si="0"/>
        <v>9</v>
      </c>
      <c r="F30" s="60">
        <f>VLOOKUP($A30,'Return Data'!$B$7:$R$2292,11,0)</f>
        <v>2.3294999999999999</v>
      </c>
      <c r="G30" s="61">
        <f t="shared" si="1"/>
        <v>9</v>
      </c>
      <c r="H30" s="60">
        <f>VLOOKUP($A30,'Return Data'!$B$7:$R$2292,12,0)</f>
        <v>3.1573000000000002</v>
      </c>
      <c r="I30" s="61">
        <f t="shared" si="2"/>
        <v>9</v>
      </c>
      <c r="J30" s="60">
        <f>VLOOKUP($A30,'Return Data'!$B$7:$R$2292,13,0)</f>
        <v>3.9403999999999999</v>
      </c>
      <c r="K30" s="61">
        <f t="shared" si="3"/>
        <v>13</v>
      </c>
      <c r="L30" s="60">
        <f>VLOOKUP($A30,'Return Data'!$B$7:$R$2292,17,0)</f>
        <v>3.92</v>
      </c>
      <c r="M30" s="61">
        <f t="shared" si="4"/>
        <v>11</v>
      </c>
      <c r="N30" s="60">
        <f>VLOOKUP($A30,'Return Data'!$B$7:$R$2292,14,0)</f>
        <v>4.2058</v>
      </c>
      <c r="O30" s="61">
        <f t="shared" si="5"/>
        <v>3</v>
      </c>
      <c r="P30" s="60"/>
      <c r="Q30" s="61"/>
      <c r="R30" s="60">
        <f>VLOOKUP($A30,'Return Data'!$B$7:$R$2292,16,0)</f>
        <v>4.7515000000000001</v>
      </c>
      <c r="S30" s="62">
        <f t="shared" si="7"/>
        <v>17</v>
      </c>
    </row>
    <row r="31" spans="1:19" x14ac:dyDescent="0.3">
      <c r="A31" s="58" t="s">
        <v>1591</v>
      </c>
      <c r="B31" s="59">
        <f>VLOOKUP($A31,'Return Data'!$B$7:$R$2292,3,0)</f>
        <v>44918</v>
      </c>
      <c r="C31" s="60">
        <f>VLOOKUP($A31,'Return Data'!$B$7:$R$2292,4,0)</f>
        <v>11.787100000000001</v>
      </c>
      <c r="D31" s="60">
        <f>VLOOKUP($A31,'Return Data'!$B$7:$R$2292,10,0)</f>
        <v>1.2681</v>
      </c>
      <c r="E31" s="61">
        <f t="shared" si="0"/>
        <v>14</v>
      </c>
      <c r="F31" s="60">
        <f>VLOOKUP($A31,'Return Data'!$B$7:$R$2292,11,0)</f>
        <v>2.1829000000000001</v>
      </c>
      <c r="G31" s="61">
        <f t="shared" si="1"/>
        <v>19</v>
      </c>
      <c r="H31" s="60">
        <f>VLOOKUP($A31,'Return Data'!$B$7:$R$2292,12,0)</f>
        <v>2.7063999999999999</v>
      </c>
      <c r="I31" s="61">
        <f t="shared" si="2"/>
        <v>21</v>
      </c>
      <c r="J31" s="60">
        <f>VLOOKUP($A31,'Return Data'!$B$7:$R$2292,13,0)</f>
        <v>3.5009000000000001</v>
      </c>
      <c r="K31" s="61">
        <f t="shared" si="3"/>
        <v>20</v>
      </c>
      <c r="L31" s="60">
        <f>VLOOKUP($A31,'Return Data'!$B$7:$R$2292,17,0)</f>
        <v>3.6753</v>
      </c>
      <c r="M31" s="61">
        <f t="shared" si="4"/>
        <v>18</v>
      </c>
      <c r="N31" s="60">
        <f>VLOOKUP($A31,'Return Data'!$B$7:$R$2292,14,0)</f>
        <v>3.8871000000000002</v>
      </c>
      <c r="O31" s="61">
        <f t="shared" si="5"/>
        <v>13</v>
      </c>
      <c r="P31" s="60"/>
      <c r="Q31" s="61"/>
      <c r="R31" s="60">
        <f>VLOOKUP($A31,'Return Data'!$B$7:$R$2292,16,0)</f>
        <v>4.3734999999999999</v>
      </c>
      <c r="S31" s="62">
        <f t="shared" si="7"/>
        <v>19</v>
      </c>
    </row>
    <row r="32" spans="1:19" x14ac:dyDescent="0.3">
      <c r="A32" s="58" t="s">
        <v>1592</v>
      </c>
      <c r="B32" s="59">
        <f>VLOOKUP($A32,'Return Data'!$B$7:$R$2292,3,0)</f>
        <v>44918</v>
      </c>
      <c r="C32" s="60">
        <f>VLOOKUP($A32,'Return Data'!$B$7:$R$2292,4,0)</f>
        <v>29.289400000000001</v>
      </c>
      <c r="D32" s="60">
        <f>VLOOKUP($A32,'Return Data'!$B$7:$R$2292,10,0)</f>
        <v>1.2989999999999999</v>
      </c>
      <c r="E32" s="61">
        <f t="shared" si="0"/>
        <v>12</v>
      </c>
      <c r="F32" s="60">
        <f>VLOOKUP($A32,'Return Data'!$B$7:$R$2292,11,0)</f>
        <v>2.2364000000000002</v>
      </c>
      <c r="G32" s="61">
        <f t="shared" si="1"/>
        <v>15</v>
      </c>
      <c r="H32" s="60">
        <f>VLOOKUP($A32,'Return Data'!$B$7:$R$2292,12,0)</f>
        <v>3.1349999999999998</v>
      </c>
      <c r="I32" s="61">
        <f t="shared" si="2"/>
        <v>13</v>
      </c>
      <c r="J32" s="60">
        <f>VLOOKUP($A32,'Return Data'!$B$7:$R$2292,13,0)</f>
        <v>3.9346000000000001</v>
      </c>
      <c r="K32" s="61">
        <f t="shared" si="3"/>
        <v>14</v>
      </c>
      <c r="L32" s="60">
        <f>VLOOKUP($A32,'Return Data'!$B$7:$R$2292,17,0)</f>
        <v>3.9819</v>
      </c>
      <c r="M32" s="61">
        <f t="shared" si="4"/>
        <v>9</v>
      </c>
      <c r="N32" s="60">
        <f>VLOOKUP($A32,'Return Data'!$B$7:$R$2292,14,0)</f>
        <v>4.0406000000000004</v>
      </c>
      <c r="O32" s="61">
        <f t="shared" si="5"/>
        <v>8</v>
      </c>
      <c r="P32" s="60">
        <f>VLOOKUP($A32,'Return Data'!$B$7:$R$2292,15,0)</f>
        <v>4.8986000000000001</v>
      </c>
      <c r="Q32" s="61">
        <f t="shared" si="6"/>
        <v>5</v>
      </c>
      <c r="R32" s="60">
        <f>VLOOKUP($A32,'Return Data'!$B$7:$R$2292,16,0)</f>
        <v>6.7314999999999996</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1.230828</v>
      </c>
      <c r="E34" s="69"/>
      <c r="F34" s="70">
        <f>AVERAGE(F8:F32)</f>
        <v>2.205784</v>
      </c>
      <c r="G34" s="69"/>
      <c r="H34" s="70">
        <f>AVERAGE(H8:H32)</f>
        <v>3.0276000000000005</v>
      </c>
      <c r="I34" s="69"/>
      <c r="J34" s="70">
        <f>AVERAGE(J8:J32)</f>
        <v>3.7813920000000003</v>
      </c>
      <c r="K34" s="69"/>
      <c r="L34" s="70">
        <f>AVERAGE(L8:L32)</f>
        <v>3.6759599999999999</v>
      </c>
      <c r="M34" s="69"/>
      <c r="N34" s="70">
        <f>AVERAGE(N8:N32)</f>
        <v>3.7077695652173914</v>
      </c>
      <c r="O34" s="69"/>
      <c r="P34" s="70">
        <f>AVERAGE(P8:P32)</f>
        <v>4.5822058823529419</v>
      </c>
      <c r="Q34" s="69"/>
      <c r="R34" s="70">
        <f>AVERAGE(R8:R32)</f>
        <v>5.2920440000000015</v>
      </c>
      <c r="S34" s="71"/>
    </row>
    <row r="35" spans="1:19" x14ac:dyDescent="0.3">
      <c r="A35" s="68" t="s">
        <v>28</v>
      </c>
      <c r="B35" s="69"/>
      <c r="C35" s="69"/>
      <c r="D35" s="70">
        <f>MIN(D8:D32)</f>
        <v>0.64449999999999996</v>
      </c>
      <c r="E35" s="69"/>
      <c r="F35" s="70">
        <f>MIN(F8:F32)</f>
        <v>1.3143</v>
      </c>
      <c r="G35" s="69"/>
      <c r="H35" s="70">
        <f>MIN(H8:H32)</f>
        <v>1.8821000000000001</v>
      </c>
      <c r="I35" s="69"/>
      <c r="J35" s="70">
        <f>MIN(J8:J32)</f>
        <v>2.3129</v>
      </c>
      <c r="K35" s="69"/>
      <c r="L35" s="70">
        <f>MIN(L8:L32)</f>
        <v>2.4601999999999999</v>
      </c>
      <c r="M35" s="69"/>
      <c r="N35" s="70">
        <f>MIN(N8:N32)</f>
        <v>2.6042999999999998</v>
      </c>
      <c r="O35" s="69"/>
      <c r="P35" s="70">
        <f>MIN(P8:P32)</f>
        <v>2.2229999999999999</v>
      </c>
      <c r="Q35" s="69"/>
      <c r="R35" s="70">
        <f>MIN(R8:R32)</f>
        <v>2.8302</v>
      </c>
      <c r="S35" s="71"/>
    </row>
    <row r="36" spans="1:19" ht="15" thickBot="1" x14ac:dyDescent="0.35">
      <c r="A36" s="72" t="s">
        <v>29</v>
      </c>
      <c r="B36" s="73"/>
      <c r="C36" s="73"/>
      <c r="D36" s="74">
        <f>MAX(D8:D32)</f>
        <v>1.4810000000000001</v>
      </c>
      <c r="E36" s="73"/>
      <c r="F36" s="74">
        <f>MAX(F8:F32)</f>
        <v>2.7395</v>
      </c>
      <c r="G36" s="73"/>
      <c r="H36" s="74">
        <f>MAX(H8:H32)</f>
        <v>4.0016999999999996</v>
      </c>
      <c r="I36" s="73"/>
      <c r="J36" s="74">
        <f>MAX(J8:J32)</f>
        <v>5.0194999999999999</v>
      </c>
      <c r="K36" s="73"/>
      <c r="L36" s="74">
        <f>MAX(L8:L32)</f>
        <v>4.3305999999999996</v>
      </c>
      <c r="M36" s="73"/>
      <c r="N36" s="74">
        <f>MAX(N8:N32)</f>
        <v>4.2572000000000001</v>
      </c>
      <c r="O36" s="73"/>
      <c r="P36" s="74">
        <f>MAX(P8:P32)</f>
        <v>5.0279999999999996</v>
      </c>
      <c r="Q36" s="73"/>
      <c r="R36" s="74">
        <f>MAX(R8:R32)</f>
        <v>6.8258999999999999</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44918</v>
      </c>
      <c r="C8" s="60">
        <f>VLOOKUP($A8,'Return Data'!$B$7:$R$2292,4,0)</f>
        <v>88.96</v>
      </c>
      <c r="D8" s="60">
        <f>VLOOKUP($A8,'Return Data'!$B$7:$R$2292,10,0)</f>
        <v>-4.4900000000000002E-2</v>
      </c>
      <c r="E8" s="61">
        <f>RANK(D8,D$8:D$10,0)</f>
        <v>3</v>
      </c>
      <c r="F8" s="60">
        <f>VLOOKUP($A8,'Return Data'!$B$7:$R$2292,11,0)</f>
        <v>15.7128</v>
      </c>
      <c r="G8" s="61">
        <f>RANK(F8,F$8:F$10,0)</f>
        <v>3</v>
      </c>
      <c r="H8" s="60">
        <f>VLOOKUP($A8,'Return Data'!$B$7:$R$2292,12,0)</f>
        <v>6.1702000000000004</v>
      </c>
      <c r="I8" s="61">
        <f>RANK(H8,H$8:H$10,0)</f>
        <v>3</v>
      </c>
      <c r="J8" s="60">
        <f>VLOOKUP($A8,'Return Data'!$B$7:$R$2292,13,0)</f>
        <v>4.3640999999999996</v>
      </c>
      <c r="K8" s="61">
        <f>RANK(J8,J$8:J$10,0)</f>
        <v>3</v>
      </c>
      <c r="L8" s="60">
        <f>VLOOKUP($A8,'Return Data'!$B$7:$R$2292,17,0)</f>
        <v>17.549800000000001</v>
      </c>
      <c r="M8" s="61">
        <f>RANK(L8,L$8:L$10,0)</f>
        <v>3</v>
      </c>
      <c r="N8" s="60">
        <f>VLOOKUP($A8,'Return Data'!$B$7:$R$2292,14,0)</f>
        <v>18.2547</v>
      </c>
      <c r="O8" s="61">
        <f>RANK(N8,N$8:N$10,0)</f>
        <v>2</v>
      </c>
      <c r="P8" s="60">
        <f>VLOOKUP($A8,'Return Data'!$B$7:$R$2292,15,0)</f>
        <v>11.901300000000001</v>
      </c>
      <c r="Q8" s="61">
        <f>RANK(P8,P$8:P$10,0)</f>
        <v>3</v>
      </c>
      <c r="R8" s="60">
        <f>VLOOKUP($A8,'Return Data'!$B$7:$R$2292,16,0)</f>
        <v>17.706700000000001</v>
      </c>
      <c r="S8" s="62">
        <f>RANK(R8,R$8:R$10,0)</f>
        <v>1</v>
      </c>
    </row>
    <row r="9" spans="1:20" x14ac:dyDescent="0.3">
      <c r="A9" s="58" t="s">
        <v>592</v>
      </c>
      <c r="B9" s="59">
        <f>VLOOKUP($A9,'Return Data'!$B$7:$R$2292,3,0)</f>
        <v>44918</v>
      </c>
      <c r="C9" s="60">
        <f>VLOOKUP($A9,'Return Data'!$B$7:$R$2292,4,0)</f>
        <v>98.519000000000005</v>
      </c>
      <c r="D9" s="60">
        <f>VLOOKUP($A9,'Return Data'!$B$7:$R$2292,10,0)</f>
        <v>3.3332999999999999</v>
      </c>
      <c r="E9" s="61">
        <f>RANK(D9,D$8:D$10,0)</f>
        <v>1</v>
      </c>
      <c r="F9" s="60">
        <f>VLOOKUP($A9,'Return Data'!$B$7:$R$2292,11,0)</f>
        <v>18.009399999999999</v>
      </c>
      <c r="G9" s="61">
        <f>RANK(F9,F$8:F$10,0)</f>
        <v>1</v>
      </c>
      <c r="H9" s="60">
        <f>VLOOKUP($A9,'Return Data'!$B$7:$R$2292,12,0)</f>
        <v>7.5816999999999997</v>
      </c>
      <c r="I9" s="61">
        <f>RANK(H9,H$8:H$10,0)</f>
        <v>2</v>
      </c>
      <c r="J9" s="60">
        <f>VLOOKUP($A9,'Return Data'!$B$7:$R$2292,13,0)</f>
        <v>7.8536999999999999</v>
      </c>
      <c r="K9" s="61">
        <f>RANK(J9,J$8:J$10,0)</f>
        <v>2</v>
      </c>
      <c r="L9" s="60">
        <f>VLOOKUP($A9,'Return Data'!$B$7:$R$2292,17,0)</f>
        <v>19.672499999999999</v>
      </c>
      <c r="M9" s="61">
        <f>RANK(L9,L$8:L$10,0)</f>
        <v>2</v>
      </c>
      <c r="N9" s="60">
        <f>VLOOKUP($A9,'Return Data'!$B$7:$R$2292,14,0)</f>
        <v>17.700299999999999</v>
      </c>
      <c r="O9" s="61">
        <f>RANK(N9,N$8:N$10,0)</f>
        <v>3</v>
      </c>
      <c r="P9" s="60">
        <f>VLOOKUP($A9,'Return Data'!$B$7:$R$2292,15,0)</f>
        <v>13.6273</v>
      </c>
      <c r="Q9" s="61">
        <f>RANK(P9,P$8:P$10,0)</f>
        <v>1</v>
      </c>
      <c r="R9" s="60">
        <f>VLOOKUP($A9,'Return Data'!$B$7:$R$2292,16,0)</f>
        <v>15.4733</v>
      </c>
      <c r="S9" s="62">
        <f>RANK(R9,R$8:R$10,0)</f>
        <v>2</v>
      </c>
    </row>
    <row r="10" spans="1:20" x14ac:dyDescent="0.3">
      <c r="A10" s="58" t="s">
        <v>1678</v>
      </c>
      <c r="B10" s="59">
        <f>VLOOKUP($A10,'Return Data'!$B$7:$R$2292,3,0)</f>
        <v>44918</v>
      </c>
      <c r="C10" s="60">
        <f>VLOOKUP($A10,'Return Data'!$B$7:$R$2292,4,0)</f>
        <v>236.92140000000001</v>
      </c>
      <c r="D10" s="60">
        <f>VLOOKUP($A10,'Return Data'!$B$7:$R$2292,10,0)</f>
        <v>1.8197000000000001</v>
      </c>
      <c r="E10" s="61">
        <f>RANK(D10,D$8:D$10,0)</f>
        <v>2</v>
      </c>
      <c r="F10" s="60">
        <f>VLOOKUP($A10,'Return Data'!$B$7:$R$2292,11,0)</f>
        <v>17.8324</v>
      </c>
      <c r="G10" s="61">
        <f>RANK(F10,F$8:F$10,0)</f>
        <v>2</v>
      </c>
      <c r="H10" s="60">
        <f>VLOOKUP($A10,'Return Data'!$B$7:$R$2292,12,0)</f>
        <v>13.529</v>
      </c>
      <c r="I10" s="61">
        <f>RANK(H10,H$8:H$10,0)</f>
        <v>1</v>
      </c>
      <c r="J10" s="60">
        <f>VLOOKUP($A10,'Return Data'!$B$7:$R$2292,13,0)</f>
        <v>11.6919</v>
      </c>
      <c r="K10" s="61">
        <f>RANK(J10,J$8:J$10,0)</f>
        <v>1</v>
      </c>
      <c r="L10" s="60">
        <f>VLOOKUP($A10,'Return Data'!$B$7:$R$2292,17,0)</f>
        <v>30.718599999999999</v>
      </c>
      <c r="M10" s="61">
        <f>RANK(L10,L$8:L$10,0)</f>
        <v>1</v>
      </c>
      <c r="N10" s="60">
        <f>VLOOKUP($A10,'Return Data'!$B$7:$R$2292,14,0)</f>
        <v>29.9314</v>
      </c>
      <c r="O10" s="61">
        <f>RANK(N10,N$8:N$10,0)</f>
        <v>1</v>
      </c>
      <c r="P10" s="60">
        <f>VLOOKUP($A10,'Return Data'!$B$7:$R$2292,15,0)</f>
        <v>13.4099</v>
      </c>
      <c r="Q10" s="61">
        <f>RANK(P10,P$8:P$10,0)</f>
        <v>2</v>
      </c>
      <c r="R10" s="60">
        <f>VLOOKUP($A10,'Return Data'!$B$7:$R$2292,16,0)</f>
        <v>14.9278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1.7027000000000001</v>
      </c>
      <c r="E12" s="69"/>
      <c r="F12" s="70">
        <f>AVERAGE(F8:F10)</f>
        <v>17.184866666666668</v>
      </c>
      <c r="G12" s="69"/>
      <c r="H12" s="70">
        <f>AVERAGE(H8:H10)</f>
        <v>9.093633333333333</v>
      </c>
      <c r="I12" s="69"/>
      <c r="J12" s="70">
        <f>AVERAGE(J8:J10)</f>
        <v>7.9699</v>
      </c>
      <c r="K12" s="69"/>
      <c r="L12" s="70">
        <f>AVERAGE(L8:L10)</f>
        <v>22.646966666666668</v>
      </c>
      <c r="M12" s="69"/>
      <c r="N12" s="70">
        <f>AVERAGE(N8:N10)</f>
        <v>21.96213333333333</v>
      </c>
      <c r="O12" s="69"/>
      <c r="P12" s="70">
        <f>AVERAGE(P8:P10)</f>
        <v>12.979500000000002</v>
      </c>
      <c r="Q12" s="69"/>
      <c r="R12" s="70">
        <f>AVERAGE(R8:R10)</f>
        <v>16.035933333333332</v>
      </c>
      <c r="S12" s="71"/>
    </row>
    <row r="13" spans="1:20" x14ac:dyDescent="0.3">
      <c r="A13" s="68" t="s">
        <v>28</v>
      </c>
      <c r="B13" s="69"/>
      <c r="C13" s="69"/>
      <c r="D13" s="70">
        <f>MIN(D8:D10)</f>
        <v>-4.4900000000000002E-2</v>
      </c>
      <c r="E13" s="69"/>
      <c r="F13" s="70">
        <f>MIN(F8:F10)</f>
        <v>15.7128</v>
      </c>
      <c r="G13" s="69"/>
      <c r="H13" s="70">
        <f>MIN(H8:H10)</f>
        <v>6.1702000000000004</v>
      </c>
      <c r="I13" s="69"/>
      <c r="J13" s="70">
        <f>MIN(J8:J10)</f>
        <v>4.3640999999999996</v>
      </c>
      <c r="K13" s="69"/>
      <c r="L13" s="70">
        <f>MIN(L8:L10)</f>
        <v>17.549800000000001</v>
      </c>
      <c r="M13" s="69"/>
      <c r="N13" s="70">
        <f>MIN(N8:N10)</f>
        <v>17.700299999999999</v>
      </c>
      <c r="O13" s="69"/>
      <c r="P13" s="70">
        <f>MIN(P8:P10)</f>
        <v>11.901300000000001</v>
      </c>
      <c r="Q13" s="69"/>
      <c r="R13" s="70">
        <f>MIN(R8:R10)</f>
        <v>14.9278</v>
      </c>
      <c r="S13" s="71"/>
    </row>
    <row r="14" spans="1:20" ht="15" thickBot="1" x14ac:dyDescent="0.35">
      <c r="A14" s="72" t="s">
        <v>29</v>
      </c>
      <c r="B14" s="73"/>
      <c r="C14" s="73"/>
      <c r="D14" s="74">
        <f>MAX(D8:D10)</f>
        <v>3.3332999999999999</v>
      </c>
      <c r="E14" s="73"/>
      <c r="F14" s="74">
        <f>MAX(F8:F10)</f>
        <v>18.009399999999999</v>
      </c>
      <c r="G14" s="73"/>
      <c r="H14" s="74">
        <f>MAX(H8:H10)</f>
        <v>13.529</v>
      </c>
      <c r="I14" s="73"/>
      <c r="J14" s="74">
        <f>MAX(J8:J10)</f>
        <v>11.6919</v>
      </c>
      <c r="K14" s="73"/>
      <c r="L14" s="74">
        <f>MAX(L8:L10)</f>
        <v>30.718599999999999</v>
      </c>
      <c r="M14" s="73"/>
      <c r="N14" s="74">
        <f>MAX(N8:N10)</f>
        <v>29.9314</v>
      </c>
      <c r="O14" s="73"/>
      <c r="P14" s="74">
        <f>MAX(P8:P10)</f>
        <v>13.6273</v>
      </c>
      <c r="Q14" s="73"/>
      <c r="R14" s="74">
        <f>MAX(R8:R10)</f>
        <v>17.706700000000001</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44918</v>
      </c>
      <c r="C8" s="60">
        <f>VLOOKUP($A8,'Return Data'!$B$7:$R$2292,4,0)</f>
        <v>78.14</v>
      </c>
      <c r="D8" s="60">
        <f>VLOOKUP($A8,'Return Data'!$B$7:$R$2292,10,0)</f>
        <v>-0.34429999999999999</v>
      </c>
      <c r="E8" s="61">
        <f>RANK(D8,D$8:D$10,0)</f>
        <v>3</v>
      </c>
      <c r="F8" s="60">
        <f>VLOOKUP($A8,'Return Data'!$B$7:$R$2292,11,0)</f>
        <v>15.013199999999999</v>
      </c>
      <c r="G8" s="61">
        <f>RANK(F8,F$8:F$10,0)</f>
        <v>3</v>
      </c>
      <c r="H8" s="60">
        <f>VLOOKUP($A8,'Return Data'!$B$7:$R$2292,12,0)</f>
        <v>5.1824000000000003</v>
      </c>
      <c r="I8" s="61">
        <f>RANK(H8,H$8:H$10,0)</f>
        <v>3</v>
      </c>
      <c r="J8" s="60">
        <f>VLOOKUP($A8,'Return Data'!$B$7:$R$2292,13,0)</f>
        <v>3.0735000000000001</v>
      </c>
      <c r="K8" s="61">
        <f>RANK(J8,J$8:J$10,0)</f>
        <v>3</v>
      </c>
      <c r="L8" s="60">
        <f>VLOOKUP($A8,'Return Data'!$B$7:$R$2292,17,0)</f>
        <v>16.060700000000001</v>
      </c>
      <c r="M8" s="61">
        <f>RANK(L8,L$8:L$10,0)</f>
        <v>3</v>
      </c>
      <c r="N8" s="60">
        <f>VLOOKUP($A8,'Return Data'!$B$7:$R$2292,14,0)</f>
        <v>16.7988</v>
      </c>
      <c r="O8" s="61">
        <f>RANK(N8,N$8:N$10,0)</f>
        <v>2</v>
      </c>
      <c r="P8" s="60">
        <f>VLOOKUP($A8,'Return Data'!$B$7:$R$2292,15,0)</f>
        <v>10.535</v>
      </c>
      <c r="Q8" s="61">
        <f>RANK(P8,P$8:P$10,0)</f>
        <v>3</v>
      </c>
      <c r="R8" s="60">
        <f>VLOOKUP($A8,'Return Data'!$B$7:$R$2292,16,0)</f>
        <v>13.9794</v>
      </c>
      <c r="S8" s="62">
        <f>RANK(R8,R$8:R$10,0)</f>
        <v>2</v>
      </c>
    </row>
    <row r="9" spans="1:20" x14ac:dyDescent="0.3">
      <c r="A9" s="58" t="s">
        <v>591</v>
      </c>
      <c r="B9" s="59">
        <f>VLOOKUP($A9,'Return Data'!$B$7:$R$2292,3,0)</f>
        <v>44918</v>
      </c>
      <c r="C9" s="60">
        <f>VLOOKUP($A9,'Return Data'!$B$7:$R$2292,4,0)</f>
        <v>86.445999999999998</v>
      </c>
      <c r="D9" s="60">
        <f>VLOOKUP($A9,'Return Data'!$B$7:$R$2292,10,0)</f>
        <v>2.972</v>
      </c>
      <c r="E9" s="61">
        <f>RANK(D9,D$8:D$10,0)</f>
        <v>1</v>
      </c>
      <c r="F9" s="60">
        <f>VLOOKUP($A9,'Return Data'!$B$7:$R$2292,11,0)</f>
        <v>17.187899999999999</v>
      </c>
      <c r="G9" s="61">
        <f>RANK(F9,F$8:F$10,0)</f>
        <v>2</v>
      </c>
      <c r="H9" s="60">
        <f>VLOOKUP($A9,'Return Data'!$B$7:$R$2292,12,0)</f>
        <v>6.4527000000000001</v>
      </c>
      <c r="I9" s="61">
        <f>RANK(H9,H$8:H$10,0)</f>
        <v>2</v>
      </c>
      <c r="J9" s="60">
        <f>VLOOKUP($A9,'Return Data'!$B$7:$R$2292,13,0)</f>
        <v>6.3571</v>
      </c>
      <c r="K9" s="61">
        <f>RANK(J9,J$8:J$10,0)</f>
        <v>2</v>
      </c>
      <c r="L9" s="60">
        <f>VLOOKUP($A9,'Return Data'!$B$7:$R$2292,17,0)</f>
        <v>18.040099999999999</v>
      </c>
      <c r="M9" s="61">
        <f>RANK(L9,L$8:L$10,0)</f>
        <v>2</v>
      </c>
      <c r="N9" s="60">
        <f>VLOOKUP($A9,'Return Data'!$B$7:$R$2292,14,0)</f>
        <v>16.113099999999999</v>
      </c>
      <c r="O9" s="61">
        <f>RANK(N9,N$8:N$10,0)</f>
        <v>3</v>
      </c>
      <c r="P9" s="60">
        <f>VLOOKUP($A9,'Return Data'!$B$7:$R$2292,15,0)</f>
        <v>12.104100000000001</v>
      </c>
      <c r="Q9" s="61">
        <f>RANK(P9,P$8:P$10,0)</f>
        <v>2</v>
      </c>
      <c r="R9" s="60">
        <f>VLOOKUP($A9,'Return Data'!$B$7:$R$2292,16,0)</f>
        <v>13.181800000000001</v>
      </c>
      <c r="S9" s="62">
        <f>RANK(R9,R$8:R$10,0)</f>
        <v>3</v>
      </c>
    </row>
    <row r="10" spans="1:20" x14ac:dyDescent="0.3">
      <c r="A10" s="58" t="s">
        <v>1679</v>
      </c>
      <c r="B10" s="59">
        <f>VLOOKUP($A10,'Return Data'!$B$7:$R$2292,3,0)</f>
        <v>44918</v>
      </c>
      <c r="C10" s="60">
        <f>VLOOKUP($A10,'Return Data'!$B$7:$R$2292,4,0)</f>
        <v>562.19371331125501</v>
      </c>
      <c r="D10" s="60">
        <f>VLOOKUP($A10,'Return Data'!$B$7:$R$2292,10,0)</f>
        <v>1.6097999999999999</v>
      </c>
      <c r="E10" s="61">
        <f>RANK(D10,D$8:D$10,0)</f>
        <v>2</v>
      </c>
      <c r="F10" s="60">
        <f>VLOOKUP($A10,'Return Data'!$B$7:$R$2292,11,0)</f>
        <v>17.371200000000002</v>
      </c>
      <c r="G10" s="61">
        <f>RANK(F10,F$8:F$10,0)</f>
        <v>1</v>
      </c>
      <c r="H10" s="60">
        <f>VLOOKUP($A10,'Return Data'!$B$7:$R$2292,12,0)</f>
        <v>12.885899999999999</v>
      </c>
      <c r="I10" s="61">
        <f>RANK(H10,H$8:H$10,0)</f>
        <v>1</v>
      </c>
      <c r="J10" s="60">
        <f>VLOOKUP($A10,'Return Data'!$B$7:$R$2292,13,0)</f>
        <v>10.8309</v>
      </c>
      <c r="K10" s="61">
        <f>RANK(J10,J$8:J$10,0)</f>
        <v>1</v>
      </c>
      <c r="L10" s="60">
        <f>VLOOKUP($A10,'Return Data'!$B$7:$R$2292,17,0)</f>
        <v>29.758800000000001</v>
      </c>
      <c r="M10" s="61">
        <f>RANK(L10,L$8:L$10,0)</f>
        <v>1</v>
      </c>
      <c r="N10" s="60">
        <f>VLOOKUP($A10,'Return Data'!$B$7:$R$2292,14,0)</f>
        <v>29.043500000000002</v>
      </c>
      <c r="O10" s="61">
        <f>RANK(N10,N$8:N$10,0)</f>
        <v>1</v>
      </c>
      <c r="P10" s="60">
        <f>VLOOKUP($A10,'Return Data'!$B$7:$R$2292,15,0)</f>
        <v>12.6333</v>
      </c>
      <c r="Q10" s="61">
        <f>RANK(P10,P$8:P$10,0)</f>
        <v>1</v>
      </c>
      <c r="R10" s="60">
        <f>VLOOKUP($A10,'Return Data'!$B$7:$R$2292,16,0)</f>
        <v>18.261099999999999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1.4124999999999999</v>
      </c>
      <c r="E12" s="69"/>
      <c r="F12" s="70">
        <f>AVERAGE(F8:F10)</f>
        <v>16.524100000000001</v>
      </c>
      <c r="G12" s="69"/>
      <c r="H12" s="70">
        <f>AVERAGE(H8:H10)</f>
        <v>8.1736666666666675</v>
      </c>
      <c r="I12" s="69"/>
      <c r="J12" s="70">
        <f>AVERAGE(J8:J10)</f>
        <v>6.7538333333333327</v>
      </c>
      <c r="K12" s="69"/>
      <c r="L12" s="70">
        <f>AVERAGE(L8:L10)</f>
        <v>21.286533333333335</v>
      </c>
      <c r="M12" s="69"/>
      <c r="N12" s="70">
        <f>AVERAGE(N8:N10)</f>
        <v>20.651800000000001</v>
      </c>
      <c r="O12" s="69"/>
      <c r="P12" s="70">
        <f>AVERAGE(P8:P10)</f>
        <v>11.757466666666666</v>
      </c>
      <c r="Q12" s="69"/>
      <c r="R12" s="70">
        <f>AVERAGE(R8:R10)</f>
        <v>15.140766666666666</v>
      </c>
      <c r="S12" s="71"/>
    </row>
    <row r="13" spans="1:20" x14ac:dyDescent="0.3">
      <c r="A13" s="68" t="s">
        <v>28</v>
      </c>
      <c r="B13" s="69"/>
      <c r="C13" s="69"/>
      <c r="D13" s="70">
        <f>MIN(D8:D10)</f>
        <v>-0.34429999999999999</v>
      </c>
      <c r="E13" s="69"/>
      <c r="F13" s="70">
        <f>MIN(F8:F10)</f>
        <v>15.013199999999999</v>
      </c>
      <c r="G13" s="69"/>
      <c r="H13" s="70">
        <f>MIN(H8:H10)</f>
        <v>5.1824000000000003</v>
      </c>
      <c r="I13" s="69"/>
      <c r="J13" s="70">
        <f>MIN(J8:J10)</f>
        <v>3.0735000000000001</v>
      </c>
      <c r="K13" s="69"/>
      <c r="L13" s="70">
        <f>MIN(L8:L10)</f>
        <v>16.060700000000001</v>
      </c>
      <c r="M13" s="69"/>
      <c r="N13" s="70">
        <f>MIN(N8:N10)</f>
        <v>16.113099999999999</v>
      </c>
      <c r="O13" s="69"/>
      <c r="P13" s="70">
        <f>MIN(P8:P10)</f>
        <v>10.535</v>
      </c>
      <c r="Q13" s="69"/>
      <c r="R13" s="70">
        <f>MIN(R8:R10)</f>
        <v>13.181800000000001</v>
      </c>
      <c r="S13" s="71"/>
    </row>
    <row r="14" spans="1:20" ht="15" thickBot="1" x14ac:dyDescent="0.35">
      <c r="A14" s="72" t="s">
        <v>29</v>
      </c>
      <c r="B14" s="73"/>
      <c r="C14" s="73"/>
      <c r="D14" s="74">
        <f>MAX(D8:D10)</f>
        <v>2.972</v>
      </c>
      <c r="E14" s="73"/>
      <c r="F14" s="74">
        <f>MAX(F8:F10)</f>
        <v>17.371200000000002</v>
      </c>
      <c r="G14" s="73"/>
      <c r="H14" s="74">
        <f>MAX(H8:H10)</f>
        <v>12.885899999999999</v>
      </c>
      <c r="I14" s="73"/>
      <c r="J14" s="74">
        <f>MAX(J8:J10)</f>
        <v>10.8309</v>
      </c>
      <c r="K14" s="73"/>
      <c r="L14" s="74">
        <f>MAX(L8:L10)</f>
        <v>29.758800000000001</v>
      </c>
      <c r="M14" s="73"/>
      <c r="N14" s="74">
        <f>MAX(N8:N10)</f>
        <v>29.043500000000002</v>
      </c>
      <c r="O14" s="73"/>
      <c r="P14" s="74">
        <f>MAX(P8:P10)</f>
        <v>12.6333</v>
      </c>
      <c r="Q14" s="73"/>
      <c r="R14" s="74">
        <f>MAX(R8:R10)</f>
        <v>18.261099999999999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44918</v>
      </c>
      <c r="C8" s="60">
        <f>VLOOKUP($A8,'Return Data'!$B$7:$R$2292,4,0)</f>
        <v>78.188999999999993</v>
      </c>
      <c r="D8" s="60">
        <f>VLOOKUP($A8,'Return Data'!$B$7:$R$2292,10,0)</f>
        <v>-0.30180000000000001</v>
      </c>
      <c r="E8" s="61">
        <f t="shared" ref="E8:E21" si="0">RANK(D8,D$8:D$21,0)</f>
        <v>13</v>
      </c>
      <c r="F8" s="60">
        <f>VLOOKUP($A8,'Return Data'!$B$7:$R$2292,11,0)</f>
        <v>16.4192</v>
      </c>
      <c r="G8" s="61">
        <f t="shared" ref="G8:G21" si="1">RANK(F8,F$8:F$21,0)</f>
        <v>6</v>
      </c>
      <c r="H8" s="60">
        <f>VLOOKUP($A8,'Return Data'!$B$7:$R$2292,12,0)</f>
        <v>2.5165999999999999</v>
      </c>
      <c r="I8" s="61">
        <f t="shared" ref="I8:I21" si="2">RANK(H8,H$8:H$21,0)</f>
        <v>14</v>
      </c>
      <c r="J8" s="60">
        <f>VLOOKUP($A8,'Return Data'!$B$7:$R$2292,13,0)</f>
        <v>1.0899000000000001</v>
      </c>
      <c r="K8" s="61">
        <f t="shared" ref="K8:K21" si="3">RANK(J8,J$8:J$21,0)</f>
        <v>14</v>
      </c>
      <c r="L8" s="60">
        <f>VLOOKUP($A8,'Return Data'!$B$7:$R$2292,17,0)</f>
        <v>17.733000000000001</v>
      </c>
      <c r="M8" s="61">
        <f t="shared" ref="M8:M21" si="4">RANK(L8,L$8:L$21,0)</f>
        <v>10</v>
      </c>
      <c r="N8" s="60">
        <f>VLOOKUP($A8,'Return Data'!$B$7:$R$2292,14,0)</f>
        <v>16.807300000000001</v>
      </c>
      <c r="O8" s="61">
        <f t="shared" ref="O8:O21" si="5">RANK(N8,N$8:N$21,0)</f>
        <v>11</v>
      </c>
      <c r="P8" s="60">
        <f>VLOOKUP($A8,'Return Data'!$B$7:$R$2292,15,0)</f>
        <v>2.3304999999999998</v>
      </c>
      <c r="Q8" s="61">
        <f>RANK(P8,P$8:P$21,0)</f>
        <v>12</v>
      </c>
      <c r="R8" s="60">
        <f>VLOOKUP($A8,'Return Data'!$B$7:$R$2292,16,0)</f>
        <v>15.575100000000001</v>
      </c>
      <c r="S8" s="62">
        <f t="shared" ref="S8:S21" si="6">RANK(R8,R$8:R$21,0)</f>
        <v>5</v>
      </c>
    </row>
    <row r="9" spans="1:19" s="63" customFormat="1" x14ac:dyDescent="0.3">
      <c r="A9" s="58" t="s">
        <v>12</v>
      </c>
      <c r="B9" s="59">
        <f>VLOOKUP($A9,'Return Data'!$B$7:$R$2292,3,0)</f>
        <v>44918</v>
      </c>
      <c r="C9" s="60">
        <f>VLOOKUP($A9,'Return Data'!$B$7:$R$2292,4,0)</f>
        <v>484.06799999999998</v>
      </c>
      <c r="D9" s="60">
        <f>VLOOKUP($A9,'Return Data'!$B$7:$R$2292,10,0)</f>
        <v>2.2458999999999998</v>
      </c>
      <c r="E9" s="61">
        <f t="shared" si="0"/>
        <v>5</v>
      </c>
      <c r="F9" s="60">
        <f>VLOOKUP($A9,'Return Data'!$B$7:$R$2292,11,0)</f>
        <v>17.227599999999999</v>
      </c>
      <c r="G9" s="61">
        <f t="shared" si="1"/>
        <v>5</v>
      </c>
      <c r="H9" s="60">
        <f>VLOOKUP($A9,'Return Data'!$B$7:$R$2292,12,0)</f>
        <v>4.9877000000000002</v>
      </c>
      <c r="I9" s="61">
        <f t="shared" si="2"/>
        <v>7</v>
      </c>
      <c r="J9" s="60">
        <f>VLOOKUP($A9,'Return Data'!$B$7:$R$2292,13,0)</f>
        <v>3.5787</v>
      </c>
      <c r="K9" s="61">
        <f t="shared" si="3"/>
        <v>11</v>
      </c>
      <c r="L9" s="60">
        <f>VLOOKUP($A9,'Return Data'!$B$7:$R$2292,17,0)</f>
        <v>19.919599999999999</v>
      </c>
      <c r="M9" s="61">
        <f t="shared" si="4"/>
        <v>7</v>
      </c>
      <c r="N9" s="60">
        <f>VLOOKUP($A9,'Return Data'!$B$7:$R$2292,14,0)</f>
        <v>16.936299999999999</v>
      </c>
      <c r="O9" s="61">
        <f t="shared" si="5"/>
        <v>9</v>
      </c>
      <c r="P9" s="60">
        <f>VLOOKUP($A9,'Return Data'!$B$7:$R$2292,15,0)</f>
        <v>9.1120999999999999</v>
      </c>
      <c r="Q9" s="61">
        <f>RANK(P9,P$8:P$21,0)</f>
        <v>9</v>
      </c>
      <c r="R9" s="60">
        <f>VLOOKUP($A9,'Return Data'!$B$7:$R$2292,16,0)</f>
        <v>15.306900000000001</v>
      </c>
      <c r="S9" s="62">
        <f t="shared" si="6"/>
        <v>6</v>
      </c>
    </row>
    <row r="10" spans="1:19" s="63" customFormat="1" x14ac:dyDescent="0.3">
      <c r="A10" s="102" t="s">
        <v>2063</v>
      </c>
      <c r="B10" s="59">
        <f>VLOOKUP($A10,'Return Data'!$B$7:$R$2292,3,0)</f>
        <v>44918</v>
      </c>
      <c r="C10" s="60">
        <f>VLOOKUP($A10,'Return Data'!$B$7:$R$2292,4,0)</f>
        <v>64.160499999999999</v>
      </c>
      <c r="D10" s="60">
        <f>VLOOKUP($A10,'Return Data'!$B$7:$R$2292,10,0)</f>
        <v>2.2216999999999998</v>
      </c>
      <c r="E10" s="61">
        <f t="shared" si="0"/>
        <v>6</v>
      </c>
      <c r="F10" s="60">
        <f>VLOOKUP($A10,'Return Data'!$B$7:$R$2292,11,0)</f>
        <v>18.9589</v>
      </c>
      <c r="G10" s="61">
        <f t="shared" si="1"/>
        <v>3</v>
      </c>
      <c r="H10" s="60">
        <f>VLOOKUP($A10,'Return Data'!$B$7:$R$2292,12,0)</f>
        <v>4.5793999999999997</v>
      </c>
      <c r="I10" s="61">
        <f t="shared" si="2"/>
        <v>9</v>
      </c>
      <c r="J10" s="60">
        <f>VLOOKUP($A10,'Return Data'!$B$7:$R$2292,13,0)</f>
        <v>4.6391</v>
      </c>
      <c r="K10" s="61">
        <f t="shared" si="3"/>
        <v>6</v>
      </c>
      <c r="L10" s="60">
        <f>VLOOKUP($A10,'Return Data'!$B$7:$R$2292,17,0)</f>
        <v>22.043900000000001</v>
      </c>
      <c r="M10" s="61">
        <f t="shared" si="4"/>
        <v>4</v>
      </c>
      <c r="N10" s="60">
        <f>VLOOKUP($A10,'Return Data'!$B$7:$R$2292,14,0)</f>
        <v>18.908200000000001</v>
      </c>
      <c r="O10" s="61">
        <f t="shared" si="5"/>
        <v>5</v>
      </c>
      <c r="P10" s="60">
        <f>VLOOKUP($A10,'Return Data'!$B$7:$R$2292,15,0)</f>
        <v>9.8339999999999996</v>
      </c>
      <c r="Q10" s="61">
        <f>RANK(P10,P$8:P$21,0)</f>
        <v>7</v>
      </c>
      <c r="R10" s="60">
        <f>VLOOKUP($A10,'Return Data'!$B$7:$R$2292,16,0)</f>
        <v>18.0181</v>
      </c>
      <c r="S10" s="62">
        <f t="shared" si="6"/>
        <v>1</v>
      </c>
    </row>
    <row r="11" spans="1:19" s="63" customFormat="1" x14ac:dyDescent="0.3">
      <c r="A11" s="58" t="s">
        <v>13</v>
      </c>
      <c r="B11" s="59">
        <f>VLOOKUP($A11,'Return Data'!$B$7:$R$2292,3,0)</f>
        <v>44918</v>
      </c>
      <c r="C11" s="60">
        <f>VLOOKUP($A11,'Return Data'!$B$7:$R$2292,4,0)</f>
        <v>294.94</v>
      </c>
      <c r="D11" s="60">
        <f>VLOOKUP($A11,'Return Data'!$B$7:$R$2292,10,0)</f>
        <v>5.3319999999999999</v>
      </c>
      <c r="E11" s="61">
        <f t="shared" si="0"/>
        <v>1</v>
      </c>
      <c r="F11" s="60">
        <f>VLOOKUP($A11,'Return Data'!$B$7:$R$2292,11,0)</f>
        <v>17.599699999999999</v>
      </c>
      <c r="G11" s="61">
        <f t="shared" si="1"/>
        <v>4</v>
      </c>
      <c r="H11" s="60">
        <f>VLOOKUP($A11,'Return Data'!$B$7:$R$2292,12,0)</f>
        <v>8.4259000000000004</v>
      </c>
      <c r="I11" s="61">
        <f t="shared" si="2"/>
        <v>2</v>
      </c>
      <c r="J11" s="60">
        <f>VLOOKUP($A11,'Return Data'!$B$7:$R$2292,13,0)</f>
        <v>14.7805</v>
      </c>
      <c r="K11" s="61">
        <f t="shared" si="3"/>
        <v>1</v>
      </c>
      <c r="L11" s="60">
        <f>VLOOKUP($A11,'Return Data'!$B$7:$R$2292,17,0)</f>
        <v>26.476500000000001</v>
      </c>
      <c r="M11" s="61">
        <f t="shared" si="4"/>
        <v>3</v>
      </c>
      <c r="N11" s="60">
        <f>VLOOKUP($A11,'Return Data'!$B$7:$R$2292,14,0)</f>
        <v>24.9</v>
      </c>
      <c r="O11" s="61">
        <f t="shared" si="5"/>
        <v>2</v>
      </c>
      <c r="P11" s="60">
        <f>VLOOKUP($A11,'Return Data'!$B$7:$R$2292,15,0)</f>
        <v>13.9084</v>
      </c>
      <c r="Q11" s="61">
        <f>RANK(P11,P$8:P$21,0)</f>
        <v>1</v>
      </c>
      <c r="R11" s="60">
        <f>VLOOKUP($A11,'Return Data'!$B$7:$R$2292,16,0)</f>
        <v>17.6891</v>
      </c>
      <c r="S11" s="62">
        <f t="shared" si="6"/>
        <v>2</v>
      </c>
    </row>
    <row r="12" spans="1:19" s="63" customFormat="1" x14ac:dyDescent="0.3">
      <c r="A12" s="58" t="s">
        <v>14</v>
      </c>
      <c r="B12" s="59">
        <f>VLOOKUP($A12,'Return Data'!$B$7:$R$2292,3,0)</f>
        <v>44918</v>
      </c>
      <c r="C12" s="60">
        <f>VLOOKUP($A12,'Return Data'!$B$7:$R$2292,4,0)</f>
        <v>16.850000000000001</v>
      </c>
      <c r="D12" s="60">
        <f>VLOOKUP($A12,'Return Data'!$B$7:$R$2292,10,0)</f>
        <v>2.6812999999999998</v>
      </c>
      <c r="E12" s="61">
        <f t="shared" si="0"/>
        <v>3</v>
      </c>
      <c r="F12" s="60">
        <f>VLOOKUP($A12,'Return Data'!$B$7:$R$2292,11,0)</f>
        <v>15.807600000000001</v>
      </c>
      <c r="G12" s="61">
        <f t="shared" si="1"/>
        <v>8</v>
      </c>
      <c r="H12" s="60">
        <f>VLOOKUP($A12,'Return Data'!$B$7:$R$2292,12,0)</f>
        <v>3.5648</v>
      </c>
      <c r="I12" s="61">
        <f t="shared" si="2"/>
        <v>12</v>
      </c>
      <c r="J12" s="60">
        <f>VLOOKUP($A12,'Return Data'!$B$7:$R$2292,13,0)</f>
        <v>4.3343999999999996</v>
      </c>
      <c r="K12" s="61">
        <f t="shared" si="3"/>
        <v>7</v>
      </c>
      <c r="L12" s="60">
        <f>VLOOKUP($A12,'Return Data'!$B$7:$R$2292,17,0)</f>
        <v>19.446899999999999</v>
      </c>
      <c r="M12" s="61">
        <f t="shared" si="4"/>
        <v>8</v>
      </c>
      <c r="N12" s="60">
        <f>VLOOKUP($A12,'Return Data'!$B$7:$R$2292,14,0)</f>
        <v>16.837900000000001</v>
      </c>
      <c r="O12" s="61">
        <f t="shared" si="5"/>
        <v>10</v>
      </c>
      <c r="P12" s="60"/>
      <c r="Q12" s="61"/>
      <c r="R12" s="60">
        <f>VLOOKUP($A12,'Return Data'!$B$7:$R$2292,16,0)</f>
        <v>12.7585</v>
      </c>
      <c r="S12" s="62">
        <f t="shared" si="6"/>
        <v>13</v>
      </c>
    </row>
    <row r="13" spans="1:19" s="63" customFormat="1" x14ac:dyDescent="0.3">
      <c r="A13" s="58" t="s">
        <v>15</v>
      </c>
      <c r="B13" s="59">
        <f>VLOOKUP($A13,'Return Data'!$B$7:$R$2292,3,0)</f>
        <v>44918</v>
      </c>
      <c r="C13" s="60">
        <f>VLOOKUP($A13,'Return Data'!$B$7:$R$2292,4,0)</f>
        <v>98.933000000000007</v>
      </c>
      <c r="D13" s="60">
        <f>VLOOKUP($A13,'Return Data'!$B$7:$R$2292,10,0)</f>
        <v>-1.2851999999999999</v>
      </c>
      <c r="E13" s="61">
        <f t="shared" si="0"/>
        <v>14</v>
      </c>
      <c r="F13" s="60">
        <f>VLOOKUP($A13,'Return Data'!$B$7:$R$2292,11,0)</f>
        <v>15.0518</v>
      </c>
      <c r="G13" s="61">
        <f t="shared" si="1"/>
        <v>11</v>
      </c>
      <c r="H13" s="60">
        <f>VLOOKUP($A13,'Return Data'!$B$7:$R$2292,12,0)</f>
        <v>3.9977</v>
      </c>
      <c r="I13" s="61">
        <f t="shared" si="2"/>
        <v>11</v>
      </c>
      <c r="J13" s="60">
        <f>VLOOKUP($A13,'Return Data'!$B$7:$R$2292,13,0)</f>
        <v>3.4647999999999999</v>
      </c>
      <c r="K13" s="61">
        <f t="shared" si="3"/>
        <v>12</v>
      </c>
      <c r="L13" s="60">
        <f>VLOOKUP($A13,'Return Data'!$B$7:$R$2292,17,0)</f>
        <v>30.559000000000001</v>
      </c>
      <c r="M13" s="61">
        <f t="shared" si="4"/>
        <v>1</v>
      </c>
      <c r="N13" s="60">
        <f>VLOOKUP($A13,'Return Data'!$B$7:$R$2292,14,0)</f>
        <v>25.549800000000001</v>
      </c>
      <c r="O13" s="61">
        <f t="shared" si="5"/>
        <v>1</v>
      </c>
      <c r="P13" s="60">
        <f>VLOOKUP($A13,'Return Data'!$B$7:$R$2292,15,0)</f>
        <v>10.2117</v>
      </c>
      <c r="Q13" s="61">
        <f t="shared" ref="Q13:Q19" si="7">RANK(P13,P$8:P$21,0)</f>
        <v>5</v>
      </c>
      <c r="R13" s="60">
        <f>VLOOKUP($A13,'Return Data'!$B$7:$R$2292,16,0)</f>
        <v>16.314299999999999</v>
      </c>
      <c r="S13" s="62">
        <f t="shared" si="6"/>
        <v>3</v>
      </c>
    </row>
    <row r="14" spans="1:19" s="63" customFormat="1" x14ac:dyDescent="0.3">
      <c r="A14" s="58" t="s">
        <v>16</v>
      </c>
      <c r="B14" s="59">
        <f>VLOOKUP($A14,'Return Data'!$B$7:$R$2292,3,0)</f>
        <v>44918</v>
      </c>
      <c r="C14" s="60">
        <f>VLOOKUP($A14,'Return Data'!$B$7:$R$2292,4,0)</f>
        <v>19.7437</v>
      </c>
      <c r="D14" s="60">
        <f>VLOOKUP($A14,'Return Data'!$B$7:$R$2292,10,0)</f>
        <v>1.9187000000000001</v>
      </c>
      <c r="E14" s="61">
        <f t="shared" si="0"/>
        <v>8</v>
      </c>
      <c r="F14" s="60">
        <f>VLOOKUP($A14,'Return Data'!$B$7:$R$2292,11,0)</f>
        <v>13.780099999999999</v>
      </c>
      <c r="G14" s="61">
        <f t="shared" si="1"/>
        <v>14</v>
      </c>
      <c r="H14" s="60">
        <f>VLOOKUP($A14,'Return Data'!$B$7:$R$2292,12,0)</f>
        <v>4.5</v>
      </c>
      <c r="I14" s="61">
        <f t="shared" si="2"/>
        <v>10</v>
      </c>
      <c r="J14" s="60">
        <f>VLOOKUP($A14,'Return Data'!$B$7:$R$2292,13,0)</f>
        <v>3.1741000000000001</v>
      </c>
      <c r="K14" s="61">
        <f t="shared" si="3"/>
        <v>13</v>
      </c>
      <c r="L14" s="60">
        <f>VLOOKUP($A14,'Return Data'!$B$7:$R$2292,17,0)</f>
        <v>15.9352</v>
      </c>
      <c r="M14" s="61">
        <f t="shared" si="4"/>
        <v>14</v>
      </c>
      <c r="N14" s="60">
        <f>VLOOKUP($A14,'Return Data'!$B$7:$R$2292,14,0)</f>
        <v>15.4594</v>
      </c>
      <c r="O14" s="61">
        <f t="shared" si="5"/>
        <v>12</v>
      </c>
      <c r="P14" s="60">
        <f>VLOOKUP($A14,'Return Data'!$B$7:$R$2292,15,0)</f>
        <v>5.7561999999999998</v>
      </c>
      <c r="Q14" s="61">
        <f t="shared" si="7"/>
        <v>11</v>
      </c>
      <c r="R14" s="60">
        <f>VLOOKUP($A14,'Return Data'!$B$7:$R$2292,16,0)</f>
        <v>9.7683999999999997</v>
      </c>
      <c r="S14" s="62">
        <f t="shared" si="6"/>
        <v>14</v>
      </c>
    </row>
    <row r="15" spans="1:19" s="63" customFormat="1" x14ac:dyDescent="0.3">
      <c r="A15" s="108" t="s">
        <v>17</v>
      </c>
      <c r="B15" s="59">
        <f>VLOOKUP($A15,'Return Data'!$B$7:$R$2292,3,0)</f>
        <v>44918</v>
      </c>
      <c r="C15" s="60">
        <f>VLOOKUP($A15,'Return Data'!$B$7:$R$2292,4,0)</f>
        <v>57.670299999999997</v>
      </c>
      <c r="D15" s="60">
        <f>VLOOKUP($A15,'Return Data'!$B$7:$R$2292,10,0)</f>
        <v>4.5811000000000002</v>
      </c>
      <c r="E15" s="61">
        <f t="shared" si="0"/>
        <v>2</v>
      </c>
      <c r="F15" s="60">
        <f>VLOOKUP($A15,'Return Data'!$B$7:$R$2292,11,0)</f>
        <v>19.3599</v>
      </c>
      <c r="G15" s="61">
        <f t="shared" si="1"/>
        <v>2</v>
      </c>
      <c r="H15" s="60">
        <f>VLOOKUP($A15,'Return Data'!$B$7:$R$2292,12,0)</f>
        <v>5.1112000000000002</v>
      </c>
      <c r="I15" s="61">
        <f t="shared" si="2"/>
        <v>5</v>
      </c>
      <c r="J15" s="60">
        <f>VLOOKUP($A15,'Return Data'!$B$7:$R$2292,13,0)</f>
        <v>3.9472</v>
      </c>
      <c r="K15" s="61">
        <f t="shared" si="3"/>
        <v>10</v>
      </c>
      <c r="L15" s="60">
        <f>VLOOKUP($A15,'Return Data'!$B$7:$R$2292,17,0)</f>
        <v>20.165900000000001</v>
      </c>
      <c r="M15" s="61">
        <f t="shared" si="4"/>
        <v>6</v>
      </c>
      <c r="N15" s="60">
        <f>VLOOKUP($A15,'Return Data'!$B$7:$R$2292,14,0)</f>
        <v>16.950800000000001</v>
      </c>
      <c r="O15" s="61">
        <f t="shared" si="5"/>
        <v>8</v>
      </c>
      <c r="P15" s="60">
        <f>VLOOKUP($A15,'Return Data'!$B$7:$R$2292,15,0)</f>
        <v>10.134399999999999</v>
      </c>
      <c r="Q15" s="61">
        <f t="shared" si="7"/>
        <v>6</v>
      </c>
      <c r="R15" s="60">
        <f>VLOOKUP($A15,'Return Data'!$B$7:$R$2292,16,0)</f>
        <v>14.8466</v>
      </c>
      <c r="S15" s="62">
        <f t="shared" si="6"/>
        <v>8</v>
      </c>
    </row>
    <row r="16" spans="1:19" s="63" customFormat="1" x14ac:dyDescent="0.3">
      <c r="A16" s="58" t="s">
        <v>19</v>
      </c>
      <c r="B16" s="59">
        <f>VLOOKUP($A16,'Return Data'!$B$7:$R$2292,3,0)</f>
        <v>44918</v>
      </c>
      <c r="C16" s="60">
        <f>VLOOKUP($A16,'Return Data'!$B$7:$R$2292,4,0)</f>
        <v>133.6087</v>
      </c>
      <c r="D16" s="60">
        <f>VLOOKUP($A16,'Return Data'!$B$7:$R$2292,10,0)</f>
        <v>-6.93E-2</v>
      </c>
      <c r="E16" s="61">
        <f t="shared" si="0"/>
        <v>12</v>
      </c>
      <c r="F16" s="60">
        <f>VLOOKUP($A16,'Return Data'!$B$7:$R$2292,11,0)</f>
        <v>15.339</v>
      </c>
      <c r="G16" s="61">
        <f t="shared" si="1"/>
        <v>10</v>
      </c>
      <c r="H16" s="60">
        <f>VLOOKUP($A16,'Return Data'!$B$7:$R$2292,12,0)</f>
        <v>2.8645</v>
      </c>
      <c r="I16" s="61">
        <f t="shared" si="2"/>
        <v>13</v>
      </c>
      <c r="J16" s="60">
        <f>VLOOKUP($A16,'Return Data'!$B$7:$R$2292,13,0)</f>
        <v>4.2274000000000003</v>
      </c>
      <c r="K16" s="61">
        <f t="shared" si="3"/>
        <v>8</v>
      </c>
      <c r="L16" s="60">
        <f>VLOOKUP($A16,'Return Data'!$B$7:$R$2292,17,0)</f>
        <v>21.6294</v>
      </c>
      <c r="M16" s="61">
        <f t="shared" si="4"/>
        <v>5</v>
      </c>
      <c r="N16" s="60">
        <f>VLOOKUP($A16,'Return Data'!$B$7:$R$2292,14,0)</f>
        <v>19.194700000000001</v>
      </c>
      <c r="O16" s="61">
        <f t="shared" si="5"/>
        <v>4</v>
      </c>
      <c r="P16" s="60">
        <f>VLOOKUP($A16,'Return Data'!$B$7:$R$2292,15,0)</f>
        <v>10.7607</v>
      </c>
      <c r="Q16" s="61">
        <f t="shared" si="7"/>
        <v>3</v>
      </c>
      <c r="R16" s="60">
        <f>VLOOKUP($A16,'Return Data'!$B$7:$R$2292,16,0)</f>
        <v>14.5863</v>
      </c>
      <c r="S16" s="62">
        <f t="shared" si="6"/>
        <v>9</v>
      </c>
    </row>
    <row r="17" spans="1:21" s="63" customFormat="1" x14ac:dyDescent="0.3">
      <c r="A17" s="58" t="s">
        <v>20</v>
      </c>
      <c r="B17" s="59">
        <f>VLOOKUP($A17,'Return Data'!$B$7:$R$2292,3,0)</f>
        <v>44918</v>
      </c>
      <c r="C17" s="60">
        <f>VLOOKUP($A17,'Return Data'!$B$7:$R$2292,4,0)</f>
        <v>79.92</v>
      </c>
      <c r="D17" s="60">
        <f>VLOOKUP($A17,'Return Data'!$B$7:$R$2292,10,0)</f>
        <v>2.2517999999999998</v>
      </c>
      <c r="E17" s="61">
        <f t="shared" si="0"/>
        <v>4</v>
      </c>
      <c r="F17" s="60">
        <f>VLOOKUP($A17,'Return Data'!$B$7:$R$2292,11,0)</f>
        <v>13.9598</v>
      </c>
      <c r="G17" s="61">
        <f t="shared" si="1"/>
        <v>13</v>
      </c>
      <c r="H17" s="60">
        <f>VLOOKUP($A17,'Return Data'!$B$7:$R$2292,12,0)</f>
        <v>5.8963999999999999</v>
      </c>
      <c r="I17" s="61">
        <f t="shared" si="2"/>
        <v>4</v>
      </c>
      <c r="J17" s="60">
        <f>VLOOKUP($A17,'Return Data'!$B$7:$R$2292,13,0)</f>
        <v>6.2060000000000004</v>
      </c>
      <c r="K17" s="61">
        <f t="shared" si="3"/>
        <v>3</v>
      </c>
      <c r="L17" s="60">
        <f>VLOOKUP($A17,'Return Data'!$B$7:$R$2292,17,0)</f>
        <v>16.081700000000001</v>
      </c>
      <c r="M17" s="61">
        <f t="shared" si="4"/>
        <v>13</v>
      </c>
      <c r="N17" s="60">
        <f>VLOOKUP($A17,'Return Data'!$B$7:$R$2292,14,0)</f>
        <v>14.208</v>
      </c>
      <c r="O17" s="61">
        <f t="shared" si="5"/>
        <v>14</v>
      </c>
      <c r="P17" s="60">
        <f>VLOOKUP($A17,'Return Data'!$B$7:$R$2292,15,0)</f>
        <v>8.2554999999999996</v>
      </c>
      <c r="Q17" s="61">
        <f t="shared" si="7"/>
        <v>10</v>
      </c>
      <c r="R17" s="60">
        <f>VLOOKUP($A17,'Return Data'!$B$7:$R$2292,16,0)</f>
        <v>13.176399999999999</v>
      </c>
      <c r="S17" s="62">
        <f t="shared" si="6"/>
        <v>11</v>
      </c>
    </row>
    <row r="18" spans="1:21" s="63" customFormat="1" x14ac:dyDescent="0.3">
      <c r="A18" s="58" t="s">
        <v>21</v>
      </c>
      <c r="B18" s="59">
        <f>VLOOKUP($A18,'Return Data'!$B$7:$R$2292,3,0)</f>
        <v>44918</v>
      </c>
      <c r="C18" s="60">
        <f>VLOOKUP($A18,'Return Data'!$B$7:$R$2292,4,0)</f>
        <v>224.68100000000001</v>
      </c>
      <c r="D18" s="60">
        <f>VLOOKUP($A18,'Return Data'!$B$7:$R$2292,10,0)</f>
        <v>0.6089</v>
      </c>
      <c r="E18" s="61">
        <f t="shared" si="0"/>
        <v>11</v>
      </c>
      <c r="F18" s="60">
        <f>VLOOKUP($A18,'Return Data'!$B$7:$R$2292,11,0)</f>
        <v>14.892799999999999</v>
      </c>
      <c r="G18" s="61">
        <f t="shared" si="1"/>
        <v>12</v>
      </c>
      <c r="H18" s="60">
        <f>VLOOKUP($A18,'Return Data'!$B$7:$R$2292,12,0)</f>
        <v>6.6611000000000002</v>
      </c>
      <c r="I18" s="61">
        <f t="shared" si="2"/>
        <v>3</v>
      </c>
      <c r="J18" s="60">
        <f>VLOOKUP($A18,'Return Data'!$B$7:$R$2292,13,0)</f>
        <v>5.9390999999999998</v>
      </c>
      <c r="K18" s="61">
        <f t="shared" si="3"/>
        <v>4</v>
      </c>
      <c r="L18" s="60">
        <f>VLOOKUP($A18,'Return Data'!$B$7:$R$2292,17,0)</f>
        <v>17.207799999999999</v>
      </c>
      <c r="M18" s="61">
        <f t="shared" si="4"/>
        <v>12</v>
      </c>
      <c r="N18" s="60">
        <f>VLOOKUP($A18,'Return Data'!$B$7:$R$2292,14,0)</f>
        <v>15.1568</v>
      </c>
      <c r="O18" s="61">
        <f t="shared" si="5"/>
        <v>13</v>
      </c>
      <c r="P18" s="60">
        <f>VLOOKUP($A18,'Return Data'!$B$7:$R$2292,15,0)</f>
        <v>9.1738</v>
      </c>
      <c r="Q18" s="61">
        <f t="shared" si="7"/>
        <v>8</v>
      </c>
      <c r="R18" s="60">
        <f>VLOOKUP($A18,'Return Data'!$B$7:$R$2292,16,0)</f>
        <v>16.079000000000001</v>
      </c>
      <c r="S18" s="62">
        <f t="shared" si="6"/>
        <v>4</v>
      </c>
    </row>
    <row r="19" spans="1:21" s="63" customFormat="1" x14ac:dyDescent="0.3">
      <c r="A19" s="58" t="s">
        <v>24</v>
      </c>
      <c r="B19" s="59">
        <f>VLOOKUP($A19,'Return Data'!$B$7:$R$2292,3,0)</f>
        <v>44918</v>
      </c>
      <c r="C19" s="60">
        <f>VLOOKUP($A19,'Return Data'!$B$7:$R$2292,4,0)</f>
        <v>475.11239999999998</v>
      </c>
      <c r="D19" s="60">
        <f>VLOOKUP($A19,'Return Data'!$B$7:$R$2292,10,0)</f>
        <v>1.9927999999999999</v>
      </c>
      <c r="E19" s="61">
        <f t="shared" si="0"/>
        <v>7</v>
      </c>
      <c r="F19" s="60">
        <f>VLOOKUP($A19,'Return Data'!$B$7:$R$2292,11,0)</f>
        <v>20.551300000000001</v>
      </c>
      <c r="G19" s="61">
        <f t="shared" si="1"/>
        <v>1</v>
      </c>
      <c r="H19" s="60">
        <f>VLOOKUP($A19,'Return Data'!$B$7:$R$2292,12,0)</f>
        <v>12.402200000000001</v>
      </c>
      <c r="I19" s="61">
        <f t="shared" si="2"/>
        <v>1</v>
      </c>
      <c r="J19" s="60">
        <f>VLOOKUP($A19,'Return Data'!$B$7:$R$2292,13,0)</f>
        <v>14.1653</v>
      </c>
      <c r="K19" s="61">
        <f t="shared" si="3"/>
        <v>2</v>
      </c>
      <c r="L19" s="60">
        <f>VLOOKUP($A19,'Return Data'!$B$7:$R$2292,17,0)</f>
        <v>30.477399999999999</v>
      </c>
      <c r="M19" s="61">
        <f t="shared" si="4"/>
        <v>2</v>
      </c>
      <c r="N19" s="60">
        <f>VLOOKUP($A19,'Return Data'!$B$7:$R$2292,14,0)</f>
        <v>23.363700000000001</v>
      </c>
      <c r="O19" s="61">
        <f t="shared" si="5"/>
        <v>3</v>
      </c>
      <c r="P19" s="60">
        <f>VLOOKUP($A19,'Return Data'!$B$7:$R$2292,15,0)</f>
        <v>10.5466</v>
      </c>
      <c r="Q19" s="61">
        <f t="shared" si="7"/>
        <v>4</v>
      </c>
      <c r="R19" s="60">
        <f>VLOOKUP($A19,'Return Data'!$B$7:$R$2292,16,0)</f>
        <v>14.2296</v>
      </c>
      <c r="S19" s="62">
        <f t="shared" si="6"/>
        <v>10</v>
      </c>
    </row>
    <row r="20" spans="1:21" s="63" customFormat="1" x14ac:dyDescent="0.3">
      <c r="A20" s="58" t="s">
        <v>25</v>
      </c>
      <c r="B20" s="59">
        <f>VLOOKUP($A20,'Return Data'!$B$7:$R$2292,3,0)</f>
        <v>44918</v>
      </c>
      <c r="C20" s="60">
        <f>VLOOKUP($A20,'Return Data'!$B$7:$R$2292,4,0)</f>
        <v>17.72</v>
      </c>
      <c r="D20" s="60">
        <f>VLOOKUP($A20,'Return Data'!$B$7:$R$2292,10,0)</f>
        <v>0.96870000000000001</v>
      </c>
      <c r="E20" s="61">
        <f t="shared" si="0"/>
        <v>9</v>
      </c>
      <c r="F20" s="60">
        <f>VLOOKUP($A20,'Return Data'!$B$7:$R$2292,11,0)</f>
        <v>15.8927</v>
      </c>
      <c r="G20" s="61">
        <f t="shared" si="1"/>
        <v>7</v>
      </c>
      <c r="H20" s="60">
        <f>VLOOKUP($A20,'Return Data'!$B$7:$R$2292,12,0)</f>
        <v>4.7281000000000004</v>
      </c>
      <c r="I20" s="61">
        <f t="shared" si="2"/>
        <v>8</v>
      </c>
      <c r="J20" s="60">
        <f>VLOOKUP($A20,'Return Data'!$B$7:$R$2292,13,0)</f>
        <v>5.1007999999999996</v>
      </c>
      <c r="K20" s="61">
        <f t="shared" si="3"/>
        <v>5</v>
      </c>
      <c r="L20" s="60">
        <f>VLOOKUP($A20,'Return Data'!$B$7:$R$2292,17,0)</f>
        <v>18.778300000000002</v>
      </c>
      <c r="M20" s="61">
        <f t="shared" si="4"/>
        <v>9</v>
      </c>
      <c r="N20" s="60">
        <f>VLOOKUP($A20,'Return Data'!$B$7:$R$2292,14,0)</f>
        <v>17.601900000000001</v>
      </c>
      <c r="O20" s="61">
        <f t="shared" si="5"/>
        <v>6</v>
      </c>
      <c r="P20" s="60"/>
      <c r="Q20" s="61"/>
      <c r="R20" s="60">
        <f>VLOOKUP($A20,'Return Data'!$B$7:$R$2292,16,0)</f>
        <v>15.164300000000001</v>
      </c>
      <c r="S20" s="62">
        <f t="shared" si="6"/>
        <v>7</v>
      </c>
    </row>
    <row r="21" spans="1:21" s="63" customFormat="1" x14ac:dyDescent="0.3">
      <c r="A21" s="58" t="s">
        <v>26</v>
      </c>
      <c r="B21" s="59">
        <f>VLOOKUP($A21,'Return Data'!$B$7:$R$2292,3,0)</f>
        <v>44918</v>
      </c>
      <c r="C21" s="60">
        <f>VLOOKUP($A21,'Return Data'!$B$7:$R$2292,4,0)</f>
        <v>109.5283</v>
      </c>
      <c r="D21" s="60">
        <f>VLOOKUP($A21,'Return Data'!$B$7:$R$2292,10,0)</f>
        <v>0.73499999999999999</v>
      </c>
      <c r="E21" s="61">
        <f t="shared" si="0"/>
        <v>10</v>
      </c>
      <c r="F21" s="60">
        <f>VLOOKUP($A21,'Return Data'!$B$7:$R$2292,11,0)</f>
        <v>15.620900000000001</v>
      </c>
      <c r="G21" s="61">
        <f t="shared" si="1"/>
        <v>9</v>
      </c>
      <c r="H21" s="60">
        <f>VLOOKUP($A21,'Return Data'!$B$7:$R$2292,12,0)</f>
        <v>5.0393999999999997</v>
      </c>
      <c r="I21" s="61">
        <f t="shared" si="2"/>
        <v>6</v>
      </c>
      <c r="J21" s="60">
        <f>VLOOKUP($A21,'Return Data'!$B$7:$R$2292,13,0)</f>
        <v>4.1250999999999998</v>
      </c>
      <c r="K21" s="61">
        <f t="shared" si="3"/>
        <v>9</v>
      </c>
      <c r="L21" s="60">
        <f>VLOOKUP($A21,'Return Data'!$B$7:$R$2292,17,0)</f>
        <v>17.495000000000001</v>
      </c>
      <c r="M21" s="61">
        <f t="shared" si="4"/>
        <v>11</v>
      </c>
      <c r="N21" s="60">
        <f>VLOOKUP($A21,'Return Data'!$B$7:$R$2292,14,0)</f>
        <v>17.4556</v>
      </c>
      <c r="O21" s="61">
        <f t="shared" si="5"/>
        <v>7</v>
      </c>
      <c r="P21" s="60">
        <f>VLOOKUP($A21,'Return Data'!$B$7:$R$2292,15,0)</f>
        <v>12.1717</v>
      </c>
      <c r="Q21" s="61">
        <f>RANK(P21,P$8:P$21,0)</f>
        <v>2</v>
      </c>
      <c r="R21" s="60">
        <f>VLOOKUP($A21,'Return Data'!$B$7:$R$2292,16,0)</f>
        <v>12.997</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1.705828571428571</v>
      </c>
      <c r="E23" s="69"/>
      <c r="F23" s="70">
        <f>AVERAGE(F8:F21)</f>
        <v>16.461521428571427</v>
      </c>
      <c r="G23" s="69"/>
      <c r="H23" s="70">
        <f>AVERAGE(H8:H21)</f>
        <v>5.3767857142857141</v>
      </c>
      <c r="I23" s="69"/>
      <c r="J23" s="70">
        <f>AVERAGE(J8:J21)</f>
        <v>5.6266000000000007</v>
      </c>
      <c r="K23" s="69"/>
      <c r="L23" s="70">
        <f>AVERAGE(L8:L21)</f>
        <v>20.996400000000001</v>
      </c>
      <c r="M23" s="69"/>
      <c r="N23" s="70">
        <f>AVERAGE(N8:N21)</f>
        <v>18.523599999999998</v>
      </c>
      <c r="O23" s="69"/>
      <c r="P23" s="70">
        <f>AVERAGE(P8:P21)</f>
        <v>9.3496333333333332</v>
      </c>
      <c r="Q23" s="69"/>
      <c r="R23" s="70">
        <f>AVERAGE(R8:R21)</f>
        <v>14.750685714285718</v>
      </c>
      <c r="S23" s="71"/>
    </row>
    <row r="24" spans="1:21" s="63" customFormat="1" x14ac:dyDescent="0.3">
      <c r="A24" s="68" t="s">
        <v>28</v>
      </c>
      <c r="B24" s="69"/>
      <c r="C24" s="69"/>
      <c r="D24" s="70">
        <f>MIN(D8:D21)</f>
        <v>-1.2851999999999999</v>
      </c>
      <c r="E24" s="69"/>
      <c r="F24" s="70">
        <f>MIN(F8:F21)</f>
        <v>13.780099999999999</v>
      </c>
      <c r="G24" s="69"/>
      <c r="H24" s="70">
        <f>MIN(H8:H21)</f>
        <v>2.5165999999999999</v>
      </c>
      <c r="I24" s="69"/>
      <c r="J24" s="70">
        <f>MIN(J8:J21)</f>
        <v>1.0899000000000001</v>
      </c>
      <c r="K24" s="69"/>
      <c r="L24" s="70">
        <f>MIN(L8:L21)</f>
        <v>15.9352</v>
      </c>
      <c r="M24" s="69"/>
      <c r="N24" s="70">
        <f>MIN(N8:N21)</f>
        <v>14.208</v>
      </c>
      <c r="O24" s="69"/>
      <c r="P24" s="70">
        <f>MIN(P8:P21)</f>
        <v>2.3304999999999998</v>
      </c>
      <c r="Q24" s="69"/>
      <c r="R24" s="70">
        <f>MIN(R8:R21)</f>
        <v>9.7683999999999997</v>
      </c>
      <c r="S24" s="71"/>
    </row>
    <row r="25" spans="1:21" s="63" customFormat="1" ht="15" thickBot="1" x14ac:dyDescent="0.35">
      <c r="A25" s="72" t="s">
        <v>29</v>
      </c>
      <c r="B25" s="73"/>
      <c r="C25" s="73"/>
      <c r="D25" s="74">
        <f>MAX(D8:D21)</f>
        <v>5.3319999999999999</v>
      </c>
      <c r="E25" s="73"/>
      <c r="F25" s="74">
        <f>MAX(F8:F21)</f>
        <v>20.551300000000001</v>
      </c>
      <c r="G25" s="73"/>
      <c r="H25" s="74">
        <f>MAX(H8:H21)</f>
        <v>12.402200000000001</v>
      </c>
      <c r="I25" s="73"/>
      <c r="J25" s="74">
        <f>MAX(J8:J21)</f>
        <v>14.7805</v>
      </c>
      <c r="K25" s="73"/>
      <c r="L25" s="74">
        <f>MAX(L8:L21)</f>
        <v>30.559000000000001</v>
      </c>
      <c r="M25" s="73"/>
      <c r="N25" s="74">
        <f>MAX(N8:N21)</f>
        <v>25.549800000000001</v>
      </c>
      <c r="O25" s="73"/>
      <c r="P25" s="74">
        <f>MAX(P8:P21)</f>
        <v>13.9084</v>
      </c>
      <c r="Q25" s="73"/>
      <c r="R25" s="74">
        <f>MAX(R8:R21)</f>
        <v>18.0181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44918</v>
      </c>
      <c r="C8" s="60">
        <f>VLOOKUP($A8,'Return Data'!$B$7:$R$2292,4,0)</f>
        <v>280.45</v>
      </c>
      <c r="D8" s="60">
        <f>VLOOKUP($A8,'Return Data'!$B$7:$R$2292,10,0)</f>
        <v>3.3384</v>
      </c>
      <c r="E8" s="61">
        <f t="shared" ref="E8:E14" si="0">RANK(D8,D$8:D$14,0)</f>
        <v>2</v>
      </c>
      <c r="F8" s="60">
        <f>VLOOKUP($A8,'Return Data'!$B$7:$R$2292,11,0)</f>
        <v>18.563500000000001</v>
      </c>
      <c r="G8" s="61">
        <f t="shared" ref="G8:G14" si="1">RANK(F8,F$8:F$14,0)</f>
        <v>1</v>
      </c>
      <c r="H8" s="60">
        <f>VLOOKUP($A8,'Return Data'!$B$7:$R$2292,12,0)</f>
        <v>4.1441999999999997</v>
      </c>
      <c r="I8" s="61">
        <f t="shared" ref="I8:I14" si="2">RANK(H8,H$8:H$14,0)</f>
        <v>3</v>
      </c>
      <c r="J8" s="60">
        <f>VLOOKUP($A8,'Return Data'!$B$7:$R$2292,13,0)</f>
        <v>3.5444</v>
      </c>
      <c r="K8" s="61">
        <f t="shared" ref="K8:K14" si="3">RANK(J8,J$8:J$14,0)</f>
        <v>4</v>
      </c>
      <c r="L8" s="60">
        <f>VLOOKUP($A8,'Return Data'!$B$7:$R$2292,17,0)</f>
        <v>19.417999999999999</v>
      </c>
      <c r="M8" s="61">
        <f>RANK(L8,L$8:L$14,0)</f>
        <v>3</v>
      </c>
      <c r="N8" s="60">
        <f>VLOOKUP($A8,'Return Data'!$B$7:$R$2292,14,0)</f>
        <v>18.318000000000001</v>
      </c>
      <c r="O8" s="61">
        <f>RANK(N8,N$8:N$14,0)</f>
        <v>3</v>
      </c>
      <c r="P8" s="60">
        <f>VLOOKUP($A8,'Return Data'!$B$7:$R$2292,15,0)</f>
        <v>7.9851999999999999</v>
      </c>
      <c r="Q8" s="61">
        <f>RANK(P8,P$8:P$14,0)</f>
        <v>5</v>
      </c>
      <c r="R8" s="60">
        <f>VLOOKUP($A8,'Return Data'!$B$7:$R$2292,16,0)</f>
        <v>11.4009</v>
      </c>
      <c r="S8" s="62">
        <f t="shared" ref="S8:S14" si="4">RANK(R8,R$8:R$14,0)</f>
        <v>7</v>
      </c>
    </row>
    <row r="9" spans="1:20" x14ac:dyDescent="0.3">
      <c r="A9" s="58" t="s">
        <v>1686</v>
      </c>
      <c r="B9" s="59">
        <f>VLOOKUP($A9,'Return Data'!$B$7:$R$2292,3,0)</f>
        <v>44918</v>
      </c>
      <c r="C9" s="60">
        <f>VLOOKUP($A9,'Return Data'!$B$7:$R$2292,4,0)</f>
        <v>15.372</v>
      </c>
      <c r="D9" s="60">
        <f>VLOOKUP($A9,'Return Data'!$B$7:$R$2292,10,0)</f>
        <v>0.77359999999999995</v>
      </c>
      <c r="E9" s="61">
        <f t="shared" si="0"/>
        <v>5</v>
      </c>
      <c r="F9" s="60">
        <f>VLOOKUP($A9,'Return Data'!$B$7:$R$2292,11,0)</f>
        <v>17.200399999999998</v>
      </c>
      <c r="G9" s="61">
        <f t="shared" si="1"/>
        <v>2</v>
      </c>
      <c r="H9" s="60">
        <f>VLOOKUP($A9,'Return Data'!$B$7:$R$2292,12,0)</f>
        <v>6.6388999999999996</v>
      </c>
      <c r="I9" s="61">
        <f t="shared" si="2"/>
        <v>1</v>
      </c>
      <c r="J9" s="60">
        <f>VLOOKUP($A9,'Return Data'!$B$7:$R$2292,13,0)</f>
        <v>7.234</v>
      </c>
      <c r="K9" s="61">
        <f t="shared" si="3"/>
        <v>2</v>
      </c>
      <c r="L9" s="60"/>
      <c r="M9" s="61"/>
      <c r="N9" s="60"/>
      <c r="O9" s="61"/>
      <c r="P9" s="60"/>
      <c r="Q9" s="61"/>
      <c r="R9" s="60">
        <f>VLOOKUP($A9,'Return Data'!$B$7:$R$2292,16,0)</f>
        <v>23.802700000000002</v>
      </c>
      <c r="S9" s="62">
        <f t="shared" si="4"/>
        <v>1</v>
      </c>
    </row>
    <row r="10" spans="1:20" x14ac:dyDescent="0.3">
      <c r="A10" s="58" t="s">
        <v>727</v>
      </c>
      <c r="B10" s="59">
        <f>VLOOKUP($A10,'Return Data'!$B$7:$R$2292,3,0)</f>
        <v>44918</v>
      </c>
      <c r="C10" s="60">
        <f>VLOOKUP($A10,'Return Data'!$B$7:$R$2292,4,0)</f>
        <v>30.81</v>
      </c>
      <c r="D10" s="60">
        <f>VLOOKUP($A10,'Return Data'!$B$7:$R$2292,10,0)</f>
        <v>3.9824999999999999</v>
      </c>
      <c r="E10" s="61">
        <f t="shared" si="0"/>
        <v>1</v>
      </c>
      <c r="F10" s="60">
        <f>VLOOKUP($A10,'Return Data'!$B$7:$R$2292,11,0)</f>
        <v>17.148299999999999</v>
      </c>
      <c r="G10" s="61">
        <f t="shared" si="1"/>
        <v>3</v>
      </c>
      <c r="H10" s="60">
        <f>VLOOKUP($A10,'Return Data'!$B$7:$R$2292,12,0)</f>
        <v>6.3147000000000002</v>
      </c>
      <c r="I10" s="61">
        <f t="shared" si="2"/>
        <v>2</v>
      </c>
      <c r="J10" s="60">
        <f>VLOOKUP($A10,'Return Data'!$B$7:$R$2292,13,0)</f>
        <v>11.1472</v>
      </c>
      <c r="K10" s="61">
        <f t="shared" si="3"/>
        <v>1</v>
      </c>
      <c r="L10" s="60">
        <f>VLOOKUP($A10,'Return Data'!$B$7:$R$2292,17,0)</f>
        <v>29.050599999999999</v>
      </c>
      <c r="M10" s="61">
        <f>RANK(L10,L$8:L$14,0)</f>
        <v>1</v>
      </c>
      <c r="N10" s="60">
        <f>VLOOKUP($A10,'Return Data'!$B$7:$R$2292,14,0)</f>
        <v>23.167300000000001</v>
      </c>
      <c r="O10" s="61">
        <f>RANK(N10,N$8:N$14,0)</f>
        <v>2</v>
      </c>
      <c r="P10" s="60">
        <f>VLOOKUP($A10,'Return Data'!$B$7:$R$2292,15,0)</f>
        <v>10.1044</v>
      </c>
      <c r="Q10" s="61">
        <f>RANK(P10,P$8:P$14,0)</f>
        <v>4</v>
      </c>
      <c r="R10" s="60">
        <f>VLOOKUP($A10,'Return Data'!$B$7:$R$2292,16,0)</f>
        <v>13.96</v>
      </c>
      <c r="S10" s="62">
        <f t="shared" si="4"/>
        <v>4</v>
      </c>
    </row>
    <row r="11" spans="1:20" x14ac:dyDescent="0.3">
      <c r="A11" s="58" t="s">
        <v>728</v>
      </c>
      <c r="B11" s="59">
        <f>VLOOKUP($A11,'Return Data'!$B$7:$R$2292,3,0)</f>
        <v>44918</v>
      </c>
      <c r="C11" s="60">
        <f>VLOOKUP($A11,'Return Data'!$B$7:$R$2292,4,0)</f>
        <v>17.82</v>
      </c>
      <c r="D11" s="60">
        <f>VLOOKUP($A11,'Return Data'!$B$7:$R$2292,10,0)</f>
        <v>-1.1647000000000001</v>
      </c>
      <c r="E11" s="61">
        <f t="shared" si="0"/>
        <v>7</v>
      </c>
      <c r="F11" s="60">
        <f>VLOOKUP($A11,'Return Data'!$B$7:$R$2292,11,0)</f>
        <v>14.0845</v>
      </c>
      <c r="G11" s="61">
        <f t="shared" si="1"/>
        <v>4</v>
      </c>
      <c r="H11" s="60">
        <f>VLOOKUP($A11,'Return Data'!$B$7:$R$2292,12,0)</f>
        <v>1.4229000000000001</v>
      </c>
      <c r="I11" s="61">
        <f t="shared" si="2"/>
        <v>6</v>
      </c>
      <c r="J11" s="60">
        <f>VLOOKUP($A11,'Return Data'!$B$7:$R$2292,13,0)</f>
        <v>-0.50249999999999995</v>
      </c>
      <c r="K11" s="61">
        <f t="shared" si="3"/>
        <v>6</v>
      </c>
      <c r="L11" s="60">
        <f>VLOOKUP($A11,'Return Data'!$B$7:$R$2292,17,0)</f>
        <v>14.3001</v>
      </c>
      <c r="M11" s="61">
        <f>RANK(L11,L$8:L$14,0)</f>
        <v>6</v>
      </c>
      <c r="N11" s="60">
        <f>VLOOKUP($A11,'Return Data'!$B$7:$R$2292,14,0)</f>
        <v>17.5</v>
      </c>
      <c r="O11" s="61">
        <f>RANK(N11,N$8:N$14,0)</f>
        <v>4</v>
      </c>
      <c r="P11" s="60"/>
      <c r="Q11" s="61"/>
      <c r="R11" s="60">
        <f>VLOOKUP($A11,'Return Data'!$B$7:$R$2292,16,0)</f>
        <v>15.504300000000001</v>
      </c>
      <c r="S11" s="62">
        <f t="shared" si="4"/>
        <v>2</v>
      </c>
    </row>
    <row r="12" spans="1:20" x14ac:dyDescent="0.3">
      <c r="A12" s="58" t="s">
        <v>1858</v>
      </c>
      <c r="B12" s="59">
        <f>VLOOKUP($A12,'Return Data'!$B$7:$R$2292,3,0)</f>
        <v>44918</v>
      </c>
      <c r="C12" s="60">
        <f>VLOOKUP($A12,'Return Data'!$B$7:$R$2292,4,0)</f>
        <v>90.633899999999997</v>
      </c>
      <c r="D12" s="60">
        <f>VLOOKUP($A12,'Return Data'!$B$7:$R$2292,10,0)</f>
        <v>1.3661000000000001</v>
      </c>
      <c r="E12" s="61">
        <f t="shared" si="0"/>
        <v>4</v>
      </c>
      <c r="F12" s="60">
        <f>VLOOKUP($A12,'Return Data'!$B$7:$R$2292,11,0)</f>
        <v>11.7342</v>
      </c>
      <c r="G12" s="61">
        <f t="shared" si="1"/>
        <v>5</v>
      </c>
      <c r="H12" s="60">
        <f>VLOOKUP($A12,'Return Data'!$B$7:$R$2292,12,0)</f>
        <v>3.1573000000000002</v>
      </c>
      <c r="I12" s="61">
        <f t="shared" si="2"/>
        <v>5</v>
      </c>
      <c r="J12" s="60">
        <f>VLOOKUP($A12,'Return Data'!$B$7:$R$2292,13,0)</f>
        <v>2.2147999999999999</v>
      </c>
      <c r="K12" s="61">
        <f t="shared" si="3"/>
        <v>5</v>
      </c>
      <c r="L12" s="60">
        <f>VLOOKUP($A12,'Return Data'!$B$7:$R$2292,17,0)</f>
        <v>16.717700000000001</v>
      </c>
      <c r="M12" s="61">
        <f>RANK(L12,L$8:L$14,0)</f>
        <v>4</v>
      </c>
      <c r="N12" s="60">
        <f>VLOOKUP($A12,'Return Data'!$B$7:$R$2292,14,0)</f>
        <v>17.203800000000001</v>
      </c>
      <c r="O12" s="61">
        <f>RANK(N12,N$8:N$14,0)</f>
        <v>5</v>
      </c>
      <c r="P12" s="60">
        <f>VLOOKUP($A12,'Return Data'!$B$7:$R$2292,15,0)</f>
        <v>10.203200000000001</v>
      </c>
      <c r="Q12" s="61">
        <f>RANK(P12,P$8:P$14,0)</f>
        <v>3</v>
      </c>
      <c r="R12" s="60">
        <f>VLOOKUP($A12,'Return Data'!$B$7:$R$2292,16,0)</f>
        <v>13.1287</v>
      </c>
      <c r="S12" s="62">
        <f t="shared" si="4"/>
        <v>5</v>
      </c>
    </row>
    <row r="13" spans="1:20" x14ac:dyDescent="0.3">
      <c r="A13" s="58" t="s">
        <v>731</v>
      </c>
      <c r="B13" s="59">
        <f>VLOOKUP($A13,'Return Data'!$B$7:$R$2292,3,0)</f>
        <v>44918</v>
      </c>
      <c r="C13" s="60">
        <f>VLOOKUP($A13,'Return Data'!$B$7:$R$2292,4,0)</f>
        <v>90.247100000000003</v>
      </c>
      <c r="D13" s="60">
        <f>VLOOKUP($A13,'Return Data'!$B$7:$R$2292,10,0)</f>
        <v>2.6040000000000001</v>
      </c>
      <c r="E13" s="61">
        <f t="shared" si="0"/>
        <v>3</v>
      </c>
      <c r="F13" s="60">
        <f>VLOOKUP($A13,'Return Data'!$B$7:$R$2292,11,0)</f>
        <v>8.2232000000000003</v>
      </c>
      <c r="G13" s="61">
        <f t="shared" si="1"/>
        <v>7</v>
      </c>
      <c r="H13" s="60">
        <f>VLOOKUP($A13,'Return Data'!$B$7:$R$2292,12,0)</f>
        <v>3.3035999999999999</v>
      </c>
      <c r="I13" s="61">
        <f t="shared" si="2"/>
        <v>4</v>
      </c>
      <c r="J13" s="60">
        <f>VLOOKUP($A13,'Return Data'!$B$7:$R$2292,13,0)</f>
        <v>4.7686999999999999</v>
      </c>
      <c r="K13" s="61">
        <f t="shared" si="3"/>
        <v>3</v>
      </c>
      <c r="L13" s="60">
        <f>VLOOKUP($A13,'Return Data'!$B$7:$R$2292,17,0)</f>
        <v>23.4087</v>
      </c>
      <c r="M13" s="61">
        <f>RANK(L13,L$8:L$14,0)</f>
        <v>2</v>
      </c>
      <c r="N13" s="60">
        <f>VLOOKUP($A13,'Return Data'!$B$7:$R$2292,14,0)</f>
        <v>23.655899999999999</v>
      </c>
      <c r="O13" s="61">
        <f>RANK(N13,N$8:N$14,0)</f>
        <v>1</v>
      </c>
      <c r="P13" s="60">
        <f>VLOOKUP($A13,'Return Data'!$B$7:$R$2292,15,0)</f>
        <v>12.7973</v>
      </c>
      <c r="Q13" s="61">
        <f>RANK(P13,P$8:P$14,0)</f>
        <v>1</v>
      </c>
      <c r="R13" s="60">
        <f>VLOOKUP($A13,'Return Data'!$B$7:$R$2292,16,0)</f>
        <v>14.4937</v>
      </c>
      <c r="S13" s="62">
        <f t="shared" si="4"/>
        <v>3</v>
      </c>
    </row>
    <row r="14" spans="1:20" x14ac:dyDescent="0.3">
      <c r="A14" s="58" t="s">
        <v>732</v>
      </c>
      <c r="B14" s="59">
        <f>VLOOKUP($A14,'Return Data'!$B$7:$R$2292,3,0)</f>
        <v>44918</v>
      </c>
      <c r="C14" s="60">
        <f>VLOOKUP($A14,'Return Data'!$B$7:$R$2292,4,0)</f>
        <v>106.9015</v>
      </c>
      <c r="D14" s="60">
        <f>VLOOKUP($A14,'Return Data'!$B$7:$R$2292,10,0)</f>
        <v>-0.39300000000000002</v>
      </c>
      <c r="E14" s="61">
        <f t="shared" si="0"/>
        <v>6</v>
      </c>
      <c r="F14" s="60">
        <f>VLOOKUP($A14,'Return Data'!$B$7:$R$2292,11,0)</f>
        <v>9.3210999999999995</v>
      </c>
      <c r="G14" s="61">
        <f t="shared" si="1"/>
        <v>6</v>
      </c>
      <c r="H14" s="60">
        <f>VLOOKUP($A14,'Return Data'!$B$7:$R$2292,12,0)</f>
        <v>-3.9864000000000002</v>
      </c>
      <c r="I14" s="61">
        <f t="shared" si="2"/>
        <v>7</v>
      </c>
      <c r="J14" s="60">
        <f>VLOOKUP($A14,'Return Data'!$B$7:$R$2292,13,0)</f>
        <v>-4.4587000000000003</v>
      </c>
      <c r="K14" s="61">
        <f t="shared" si="3"/>
        <v>7</v>
      </c>
      <c r="L14" s="60">
        <f>VLOOKUP($A14,'Return Data'!$B$7:$R$2292,17,0)</f>
        <v>14.9681</v>
      </c>
      <c r="M14" s="61">
        <f>RANK(L14,L$8:L$14,0)</f>
        <v>5</v>
      </c>
      <c r="N14" s="60">
        <f>VLOOKUP($A14,'Return Data'!$B$7:$R$2292,14,0)</f>
        <v>16.148399999999999</v>
      </c>
      <c r="O14" s="61">
        <f>RANK(N14,N$8:N$14,0)</f>
        <v>6</v>
      </c>
      <c r="P14" s="60">
        <f>VLOOKUP($A14,'Return Data'!$B$7:$R$2292,15,0)</f>
        <v>10.399100000000001</v>
      </c>
      <c r="Q14" s="61">
        <f>RANK(P14,P$8:P$14,0)</f>
        <v>2</v>
      </c>
      <c r="R14" s="60">
        <f>VLOOKUP($A14,'Return Data'!$B$7:$R$2292,16,0)</f>
        <v>11.901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1.5009857142857139</v>
      </c>
      <c r="E16" s="69"/>
      <c r="F16" s="70">
        <f>AVERAGE(F8:F14)</f>
        <v>13.753600000000002</v>
      </c>
      <c r="G16" s="69"/>
      <c r="H16" s="70">
        <f>AVERAGE(H8:H14)</f>
        <v>2.9993142857142852</v>
      </c>
      <c r="I16" s="69"/>
      <c r="J16" s="70">
        <f>AVERAGE(J8:J14)</f>
        <v>3.4211285714285711</v>
      </c>
      <c r="K16" s="69"/>
      <c r="L16" s="70">
        <f>AVERAGE(L8:L14)</f>
        <v>19.643866666666668</v>
      </c>
      <c r="M16" s="69"/>
      <c r="N16" s="70">
        <f>AVERAGE(N8:N14)</f>
        <v>19.332233333333331</v>
      </c>
      <c r="O16" s="69"/>
      <c r="P16" s="70">
        <f>AVERAGE(P8:P14)</f>
        <v>10.297839999999999</v>
      </c>
      <c r="Q16" s="69"/>
      <c r="R16" s="70">
        <f>AVERAGE(R8:R14)</f>
        <v>14.884471428571429</v>
      </c>
      <c r="S16" s="71"/>
    </row>
    <row r="17" spans="1:19" x14ac:dyDescent="0.3">
      <c r="A17" s="68" t="s">
        <v>28</v>
      </c>
      <c r="B17" s="69"/>
      <c r="C17" s="69"/>
      <c r="D17" s="70">
        <f>MIN(D8:D14)</f>
        <v>-1.1647000000000001</v>
      </c>
      <c r="E17" s="69"/>
      <c r="F17" s="70">
        <f>MIN(F8:F14)</f>
        <v>8.2232000000000003</v>
      </c>
      <c r="G17" s="69"/>
      <c r="H17" s="70">
        <f>MIN(H8:H14)</f>
        <v>-3.9864000000000002</v>
      </c>
      <c r="I17" s="69"/>
      <c r="J17" s="70">
        <f>MIN(J8:J14)</f>
        <v>-4.4587000000000003</v>
      </c>
      <c r="K17" s="69"/>
      <c r="L17" s="70">
        <f>MIN(L8:L14)</f>
        <v>14.3001</v>
      </c>
      <c r="M17" s="69"/>
      <c r="N17" s="70">
        <f>MIN(N8:N14)</f>
        <v>16.148399999999999</v>
      </c>
      <c r="O17" s="69"/>
      <c r="P17" s="70">
        <f>MIN(P8:P14)</f>
        <v>7.9851999999999999</v>
      </c>
      <c r="Q17" s="69"/>
      <c r="R17" s="70">
        <f>MIN(R8:R14)</f>
        <v>11.4009</v>
      </c>
      <c r="S17" s="71"/>
    </row>
    <row r="18" spans="1:19" ht="15" thickBot="1" x14ac:dyDescent="0.35">
      <c r="A18" s="72" t="s">
        <v>29</v>
      </c>
      <c r="B18" s="73"/>
      <c r="C18" s="73"/>
      <c r="D18" s="74">
        <f>MAX(D8:D14)</f>
        <v>3.9824999999999999</v>
      </c>
      <c r="E18" s="73"/>
      <c r="F18" s="74">
        <f>MAX(F8:F14)</f>
        <v>18.563500000000001</v>
      </c>
      <c r="G18" s="73"/>
      <c r="H18" s="74">
        <f>MAX(H8:H14)</f>
        <v>6.6388999999999996</v>
      </c>
      <c r="I18" s="73"/>
      <c r="J18" s="74">
        <f>MAX(J8:J14)</f>
        <v>11.1472</v>
      </c>
      <c r="K18" s="73"/>
      <c r="L18" s="74">
        <f>MAX(L8:L14)</f>
        <v>29.050599999999999</v>
      </c>
      <c r="M18" s="73"/>
      <c r="N18" s="74">
        <f>MAX(N8:N14)</f>
        <v>23.655899999999999</v>
      </c>
      <c r="O18" s="73"/>
      <c r="P18" s="74">
        <f>MAX(P8:P14)</f>
        <v>12.7973</v>
      </c>
      <c r="Q18" s="73"/>
      <c r="R18" s="74">
        <f>MAX(R8:R14)</f>
        <v>23.802700000000002</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44918</v>
      </c>
      <c r="C8" s="60">
        <f>VLOOKUP($A8,'Return Data'!$B$7:$R$2292,4,0)</f>
        <v>260.57</v>
      </c>
      <c r="D8" s="60">
        <f>VLOOKUP($A8,'Return Data'!$B$7:$R$2292,10,0)</f>
        <v>3.1674000000000002</v>
      </c>
      <c r="E8" s="61">
        <f t="shared" ref="E8:E14" si="0">RANK(D8,D$8:D$14,0)</f>
        <v>2</v>
      </c>
      <c r="F8" s="60">
        <f>VLOOKUP($A8,'Return Data'!$B$7:$R$2292,11,0)</f>
        <v>18.1616</v>
      </c>
      <c r="G8" s="61">
        <f t="shared" ref="G8:G14" si="1">RANK(F8,F$8:F$14,0)</f>
        <v>1</v>
      </c>
      <c r="H8" s="60">
        <f>VLOOKUP($A8,'Return Data'!$B$7:$R$2292,12,0)</f>
        <v>3.5651999999999999</v>
      </c>
      <c r="I8" s="61">
        <f t="shared" ref="I8:I14" si="2">RANK(H8,H$8:H$14,0)</f>
        <v>3</v>
      </c>
      <c r="J8" s="60">
        <f>VLOOKUP($A8,'Return Data'!$B$7:$R$2292,13,0)</f>
        <v>2.7646000000000002</v>
      </c>
      <c r="K8" s="61">
        <f t="shared" ref="K8:K14" si="3">RANK(J8,J$8:J$14,0)</f>
        <v>4</v>
      </c>
      <c r="L8" s="60">
        <f>VLOOKUP($A8,'Return Data'!$B$7:$R$2292,17,0)</f>
        <v>18.596399999999999</v>
      </c>
      <c r="M8" s="61">
        <f>RANK(L8,L$8:L$14,0)</f>
        <v>3</v>
      </c>
      <c r="N8" s="60">
        <f>VLOOKUP($A8,'Return Data'!$B$7:$R$2292,14,0)</f>
        <v>17.4788</v>
      </c>
      <c r="O8" s="61">
        <f>RANK(N8,N$8:N$14,0)</f>
        <v>3</v>
      </c>
      <c r="P8" s="60">
        <f>VLOOKUP($A8,'Return Data'!$B$7:$R$2292,15,0)</f>
        <v>7.2367999999999997</v>
      </c>
      <c r="Q8" s="61">
        <f>RANK(P8,P$8:P$14,0)</f>
        <v>5</v>
      </c>
      <c r="R8" s="60">
        <f>VLOOKUP($A8,'Return Data'!$B$7:$R$2292,16,0)</f>
        <v>17.8218</v>
      </c>
      <c r="S8" s="62">
        <f t="shared" ref="S8:S14" si="4">RANK(R8,R$8:R$14,0)</f>
        <v>2</v>
      </c>
    </row>
    <row r="9" spans="1:20" x14ac:dyDescent="0.3">
      <c r="A9" s="58" t="s">
        <v>1687</v>
      </c>
      <c r="B9" s="59">
        <f>VLOOKUP($A9,'Return Data'!$B$7:$R$2292,3,0)</f>
        <v>44918</v>
      </c>
      <c r="C9" s="60">
        <f>VLOOKUP($A9,'Return Data'!$B$7:$R$2292,4,0)</f>
        <v>14.871</v>
      </c>
      <c r="D9" s="60">
        <f>VLOOKUP($A9,'Return Data'!$B$7:$R$2292,10,0)</f>
        <v>0.38479999999999998</v>
      </c>
      <c r="E9" s="61">
        <f t="shared" si="0"/>
        <v>5</v>
      </c>
      <c r="F9" s="60">
        <f>VLOOKUP($A9,'Return Data'!$B$7:$R$2292,11,0)</f>
        <v>16.288699999999999</v>
      </c>
      <c r="G9" s="61">
        <f t="shared" si="1"/>
        <v>2</v>
      </c>
      <c r="H9" s="60">
        <f>VLOOKUP($A9,'Return Data'!$B$7:$R$2292,12,0)</f>
        <v>5.4157999999999999</v>
      </c>
      <c r="I9" s="61">
        <f t="shared" si="2"/>
        <v>1</v>
      </c>
      <c r="J9" s="60">
        <f>VLOOKUP($A9,'Return Data'!$B$7:$R$2292,13,0)</f>
        <v>5.5579000000000001</v>
      </c>
      <c r="K9" s="61">
        <f t="shared" si="3"/>
        <v>2</v>
      </c>
      <c r="L9" s="60"/>
      <c r="M9" s="61"/>
      <c r="N9" s="60"/>
      <c r="O9" s="61"/>
      <c r="P9" s="60"/>
      <c r="Q9" s="61"/>
      <c r="R9" s="60">
        <f>VLOOKUP($A9,'Return Data'!$B$7:$R$2292,16,0)</f>
        <v>21.7822</v>
      </c>
      <c r="S9" s="62">
        <f t="shared" si="4"/>
        <v>1</v>
      </c>
    </row>
    <row r="10" spans="1:20" x14ac:dyDescent="0.3">
      <c r="A10" s="58" t="s">
        <v>726</v>
      </c>
      <c r="B10" s="59">
        <f>VLOOKUP($A10,'Return Data'!$B$7:$R$2292,3,0)</f>
        <v>44918</v>
      </c>
      <c r="C10" s="60">
        <f>VLOOKUP($A10,'Return Data'!$B$7:$R$2292,4,0)</f>
        <v>28.6</v>
      </c>
      <c r="D10" s="60">
        <f>VLOOKUP($A10,'Return Data'!$B$7:$R$2292,10,0)</f>
        <v>3.5482</v>
      </c>
      <c r="E10" s="61">
        <f t="shared" si="0"/>
        <v>1</v>
      </c>
      <c r="F10" s="60">
        <f>VLOOKUP($A10,'Return Data'!$B$7:$R$2292,11,0)</f>
        <v>16.212900000000001</v>
      </c>
      <c r="G10" s="61">
        <f t="shared" si="1"/>
        <v>3</v>
      </c>
      <c r="H10" s="60">
        <f>VLOOKUP($A10,'Return Data'!$B$7:$R$2292,12,0)</f>
        <v>5.0697999999999999</v>
      </c>
      <c r="I10" s="61">
        <f t="shared" si="2"/>
        <v>2</v>
      </c>
      <c r="J10" s="60">
        <f>VLOOKUP($A10,'Return Data'!$B$7:$R$2292,13,0)</f>
        <v>9.4946000000000002</v>
      </c>
      <c r="K10" s="61">
        <f t="shared" si="3"/>
        <v>1</v>
      </c>
      <c r="L10" s="60">
        <f>VLOOKUP($A10,'Return Data'!$B$7:$R$2292,17,0)</f>
        <v>27.403099999999998</v>
      </c>
      <c r="M10" s="61">
        <f>RANK(L10,L$8:L$14,0)</f>
        <v>1</v>
      </c>
      <c r="N10" s="60">
        <f>VLOOKUP($A10,'Return Data'!$B$7:$R$2292,14,0)</f>
        <v>21.798400000000001</v>
      </c>
      <c r="O10" s="61">
        <f>RANK(N10,N$8:N$14,0)</f>
        <v>2</v>
      </c>
      <c r="P10" s="60">
        <f>VLOOKUP($A10,'Return Data'!$B$7:$R$2292,15,0)</f>
        <v>9.0108999999999995</v>
      </c>
      <c r="Q10" s="61">
        <f>RANK(P10,P$8:P$14,0)</f>
        <v>4</v>
      </c>
      <c r="R10" s="60">
        <f>VLOOKUP($A10,'Return Data'!$B$7:$R$2292,16,0)</f>
        <v>12.979100000000001</v>
      </c>
      <c r="S10" s="62">
        <f t="shared" si="4"/>
        <v>6</v>
      </c>
    </row>
    <row r="11" spans="1:20" x14ac:dyDescent="0.3">
      <c r="A11" s="58" t="s">
        <v>729</v>
      </c>
      <c r="B11" s="59">
        <f>VLOOKUP($A11,'Return Data'!$B$7:$R$2292,3,0)</f>
        <v>44918</v>
      </c>
      <c r="C11" s="60">
        <f>VLOOKUP($A11,'Return Data'!$B$7:$R$2292,4,0)</f>
        <v>16.95</v>
      </c>
      <c r="D11" s="60">
        <f>VLOOKUP($A11,'Return Data'!$B$7:$R$2292,10,0)</f>
        <v>-1.3962000000000001</v>
      </c>
      <c r="E11" s="61">
        <f t="shared" si="0"/>
        <v>7</v>
      </c>
      <c r="F11" s="60">
        <f>VLOOKUP($A11,'Return Data'!$B$7:$R$2292,11,0)</f>
        <v>13.5298</v>
      </c>
      <c r="G11" s="61">
        <f t="shared" si="1"/>
        <v>4</v>
      </c>
      <c r="H11" s="60">
        <f>VLOOKUP($A11,'Return Data'!$B$7:$R$2292,12,0)</f>
        <v>0.6532</v>
      </c>
      <c r="I11" s="61">
        <f t="shared" si="2"/>
        <v>6</v>
      </c>
      <c r="J11" s="60">
        <f>VLOOKUP($A11,'Return Data'!$B$7:$R$2292,13,0)</f>
        <v>-1.4535</v>
      </c>
      <c r="K11" s="61">
        <f t="shared" si="3"/>
        <v>6</v>
      </c>
      <c r="L11" s="60">
        <f>VLOOKUP($A11,'Return Data'!$B$7:$R$2292,17,0)</f>
        <v>13.1464</v>
      </c>
      <c r="M11" s="61">
        <f>RANK(L11,L$8:L$14,0)</f>
        <v>6</v>
      </c>
      <c r="N11" s="60">
        <f>VLOOKUP($A11,'Return Data'!$B$7:$R$2292,14,0)</f>
        <v>16.267199999999999</v>
      </c>
      <c r="O11" s="61">
        <f>RANK(N11,N$8:N$14,0)</f>
        <v>5</v>
      </c>
      <c r="P11" s="60"/>
      <c r="Q11" s="61"/>
      <c r="R11" s="60">
        <f>VLOOKUP($A11,'Return Data'!$B$7:$R$2292,16,0)</f>
        <v>14.0709</v>
      </c>
      <c r="S11" s="62">
        <f t="shared" si="4"/>
        <v>3</v>
      </c>
    </row>
    <row r="12" spans="1:20" x14ac:dyDescent="0.3">
      <c r="A12" s="58" t="s">
        <v>1857</v>
      </c>
      <c r="B12" s="59">
        <f>VLOOKUP($A12,'Return Data'!$B$7:$R$2292,3,0)</f>
        <v>44918</v>
      </c>
      <c r="C12" s="60">
        <f>VLOOKUP($A12,'Return Data'!$B$7:$R$2292,4,0)</f>
        <v>85.7834</v>
      </c>
      <c r="D12" s="60">
        <f>VLOOKUP($A12,'Return Data'!$B$7:$R$2292,10,0)</f>
        <v>1.1094999999999999</v>
      </c>
      <c r="E12" s="61">
        <f t="shared" si="0"/>
        <v>4</v>
      </c>
      <c r="F12" s="60">
        <f>VLOOKUP($A12,'Return Data'!$B$7:$R$2292,11,0)</f>
        <v>11.232200000000001</v>
      </c>
      <c r="G12" s="61">
        <f t="shared" si="1"/>
        <v>5</v>
      </c>
      <c r="H12" s="60">
        <f>VLOOKUP($A12,'Return Data'!$B$7:$R$2292,12,0)</f>
        <v>2.4626999999999999</v>
      </c>
      <c r="I12" s="61">
        <f t="shared" si="2"/>
        <v>5</v>
      </c>
      <c r="J12" s="60">
        <f>VLOOKUP($A12,'Return Data'!$B$7:$R$2292,13,0)</f>
        <v>1.327</v>
      </c>
      <c r="K12" s="61">
        <f t="shared" si="3"/>
        <v>5</v>
      </c>
      <c r="L12" s="60">
        <f>VLOOKUP($A12,'Return Data'!$B$7:$R$2292,17,0)</f>
        <v>15.955500000000001</v>
      </c>
      <c r="M12" s="61">
        <f>RANK(L12,L$8:L$14,0)</f>
        <v>4</v>
      </c>
      <c r="N12" s="60">
        <f>VLOOKUP($A12,'Return Data'!$B$7:$R$2292,14,0)</f>
        <v>16.4861</v>
      </c>
      <c r="O12" s="61">
        <f>RANK(N12,N$8:N$14,0)</f>
        <v>4</v>
      </c>
      <c r="P12" s="60">
        <f>VLOOKUP($A12,'Return Data'!$B$7:$R$2292,15,0)</f>
        <v>9.4979999999999993</v>
      </c>
      <c r="Q12" s="61">
        <f>RANK(P12,P$8:P$14,0)</f>
        <v>3</v>
      </c>
      <c r="R12" s="60">
        <f>VLOOKUP($A12,'Return Data'!$B$7:$R$2292,16,0)</f>
        <v>12.534599999999999</v>
      </c>
      <c r="S12" s="62">
        <f t="shared" si="4"/>
        <v>7</v>
      </c>
    </row>
    <row r="13" spans="1:20" x14ac:dyDescent="0.3">
      <c r="A13" s="58" t="s">
        <v>730</v>
      </c>
      <c r="B13" s="59">
        <f>VLOOKUP($A13,'Return Data'!$B$7:$R$2292,3,0)</f>
        <v>44918</v>
      </c>
      <c r="C13" s="60">
        <f>VLOOKUP($A13,'Return Data'!$B$7:$R$2292,4,0)</f>
        <v>84.268600000000006</v>
      </c>
      <c r="D13" s="60">
        <f>VLOOKUP($A13,'Return Data'!$B$7:$R$2292,10,0)</f>
        <v>2.4190999999999998</v>
      </c>
      <c r="E13" s="61">
        <f t="shared" si="0"/>
        <v>3</v>
      </c>
      <c r="F13" s="60">
        <f>VLOOKUP($A13,'Return Data'!$B$7:$R$2292,11,0)</f>
        <v>7.8398000000000003</v>
      </c>
      <c r="G13" s="61">
        <f t="shared" si="1"/>
        <v>7</v>
      </c>
      <c r="H13" s="60">
        <f>VLOOKUP($A13,'Return Data'!$B$7:$R$2292,12,0)</f>
        <v>2.7589000000000001</v>
      </c>
      <c r="I13" s="61">
        <f t="shared" si="2"/>
        <v>4</v>
      </c>
      <c r="J13" s="60">
        <f>VLOOKUP($A13,'Return Data'!$B$7:$R$2292,13,0)</f>
        <v>4.0488</v>
      </c>
      <c r="K13" s="61">
        <f t="shared" si="3"/>
        <v>3</v>
      </c>
      <c r="L13" s="60">
        <f>VLOOKUP($A13,'Return Data'!$B$7:$R$2292,17,0)</f>
        <v>22.5397</v>
      </c>
      <c r="M13" s="61">
        <f>RANK(L13,L$8:L$14,0)</f>
        <v>2</v>
      </c>
      <c r="N13" s="60">
        <f>VLOOKUP($A13,'Return Data'!$B$7:$R$2292,14,0)</f>
        <v>22.6219</v>
      </c>
      <c r="O13" s="61">
        <f>RANK(N13,N$8:N$14,0)</f>
        <v>1</v>
      </c>
      <c r="P13" s="60">
        <f>VLOOKUP($A13,'Return Data'!$B$7:$R$2292,15,0)</f>
        <v>11.931699999999999</v>
      </c>
      <c r="Q13" s="61">
        <f>RANK(P13,P$8:P$14,0)</f>
        <v>1</v>
      </c>
      <c r="R13" s="60">
        <f>VLOOKUP($A13,'Return Data'!$B$7:$R$2292,16,0)</f>
        <v>13.691000000000001</v>
      </c>
      <c r="S13" s="62">
        <f t="shared" si="4"/>
        <v>5</v>
      </c>
    </row>
    <row r="14" spans="1:20" x14ac:dyDescent="0.3">
      <c r="A14" s="58" t="s">
        <v>733</v>
      </c>
      <c r="B14" s="59">
        <f>VLOOKUP($A14,'Return Data'!$B$7:$R$2292,3,0)</f>
        <v>44918</v>
      </c>
      <c r="C14" s="60">
        <f>VLOOKUP($A14,'Return Data'!$B$7:$R$2292,4,0)</f>
        <v>100.5921</v>
      </c>
      <c r="D14" s="60">
        <f>VLOOKUP($A14,'Return Data'!$B$7:$R$2292,10,0)</f>
        <v>-0.54600000000000004</v>
      </c>
      <c r="E14" s="61">
        <f t="shared" si="0"/>
        <v>6</v>
      </c>
      <c r="F14" s="60">
        <f>VLOOKUP($A14,'Return Data'!$B$7:$R$2292,11,0)</f>
        <v>8.9839000000000002</v>
      </c>
      <c r="G14" s="61">
        <f t="shared" si="1"/>
        <v>6</v>
      </c>
      <c r="H14" s="60">
        <f>VLOOKUP($A14,'Return Data'!$B$7:$R$2292,12,0)</f>
        <v>-4.4306000000000001</v>
      </c>
      <c r="I14" s="61">
        <f t="shared" si="2"/>
        <v>7</v>
      </c>
      <c r="J14" s="60">
        <f>VLOOKUP($A14,'Return Data'!$B$7:$R$2292,13,0)</f>
        <v>-5.0439999999999996</v>
      </c>
      <c r="K14" s="61">
        <f t="shared" si="3"/>
        <v>7</v>
      </c>
      <c r="L14" s="60">
        <f>VLOOKUP($A14,'Return Data'!$B$7:$R$2292,17,0)</f>
        <v>14.2799</v>
      </c>
      <c r="M14" s="61">
        <f>RANK(L14,L$8:L$14,0)</f>
        <v>5</v>
      </c>
      <c r="N14" s="60">
        <f>VLOOKUP($A14,'Return Data'!$B$7:$R$2292,14,0)</f>
        <v>15.471299999999999</v>
      </c>
      <c r="O14" s="61">
        <f>RANK(N14,N$8:N$14,0)</f>
        <v>6</v>
      </c>
      <c r="P14" s="60">
        <f>VLOOKUP($A14,'Return Data'!$B$7:$R$2292,15,0)</f>
        <v>9.7411999999999992</v>
      </c>
      <c r="Q14" s="61">
        <f>RANK(P14,P$8:P$14,0)</f>
        <v>2</v>
      </c>
      <c r="R14" s="60">
        <f>VLOOKUP($A14,'Return Data'!$B$7:$R$2292,16,0)</f>
        <v>13.971399999999999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1.2409714285714286</v>
      </c>
      <c r="E16" s="69"/>
      <c r="F16" s="70">
        <f>AVERAGE(F8:F14)</f>
        <v>13.178414285714286</v>
      </c>
      <c r="G16" s="69"/>
      <c r="H16" s="70">
        <f>AVERAGE(H8:H14)</f>
        <v>2.2135714285714285</v>
      </c>
      <c r="I16" s="69"/>
      <c r="J16" s="70">
        <f>AVERAGE(J8:J14)</f>
        <v>2.3850571428571423</v>
      </c>
      <c r="K16" s="69"/>
      <c r="L16" s="70">
        <f>AVERAGE(L8:L14)</f>
        <v>18.653499999999998</v>
      </c>
      <c r="M16" s="69"/>
      <c r="N16" s="70">
        <f>AVERAGE(N8:N14)</f>
        <v>18.353949999999998</v>
      </c>
      <c r="O16" s="69"/>
      <c r="P16" s="70">
        <f>AVERAGE(P8:P14)</f>
        <v>9.4837199999999999</v>
      </c>
      <c r="Q16" s="69"/>
      <c r="R16" s="70">
        <f>AVERAGE(R8:R14)</f>
        <v>15.264428571428571</v>
      </c>
      <c r="S16" s="71"/>
    </row>
    <row r="17" spans="1:19" x14ac:dyDescent="0.3">
      <c r="A17" s="68" t="s">
        <v>28</v>
      </c>
      <c r="B17" s="69"/>
      <c r="C17" s="69"/>
      <c r="D17" s="70">
        <f>MIN(D8:D14)</f>
        <v>-1.3962000000000001</v>
      </c>
      <c r="E17" s="69"/>
      <c r="F17" s="70">
        <f>MIN(F8:F14)</f>
        <v>7.8398000000000003</v>
      </c>
      <c r="G17" s="69"/>
      <c r="H17" s="70">
        <f>MIN(H8:H14)</f>
        <v>-4.4306000000000001</v>
      </c>
      <c r="I17" s="69"/>
      <c r="J17" s="70">
        <f>MIN(J8:J14)</f>
        <v>-5.0439999999999996</v>
      </c>
      <c r="K17" s="69"/>
      <c r="L17" s="70">
        <f>MIN(L8:L14)</f>
        <v>13.1464</v>
      </c>
      <c r="M17" s="69"/>
      <c r="N17" s="70">
        <f>MIN(N8:N14)</f>
        <v>15.471299999999999</v>
      </c>
      <c r="O17" s="69"/>
      <c r="P17" s="70">
        <f>MIN(P8:P14)</f>
        <v>7.2367999999999997</v>
      </c>
      <c r="Q17" s="69"/>
      <c r="R17" s="70">
        <f>MIN(R8:R14)</f>
        <v>12.534599999999999</v>
      </c>
      <c r="S17" s="71"/>
    </row>
    <row r="18" spans="1:19" ht="15" thickBot="1" x14ac:dyDescent="0.35">
      <c r="A18" s="72" t="s">
        <v>29</v>
      </c>
      <c r="B18" s="73"/>
      <c r="C18" s="73"/>
      <c r="D18" s="74">
        <f>MAX(D8:D14)</f>
        <v>3.5482</v>
      </c>
      <c r="E18" s="73"/>
      <c r="F18" s="74">
        <f>MAX(F8:F14)</f>
        <v>18.1616</v>
      </c>
      <c r="G18" s="73"/>
      <c r="H18" s="74">
        <f>MAX(H8:H14)</f>
        <v>5.4157999999999999</v>
      </c>
      <c r="I18" s="73"/>
      <c r="J18" s="74">
        <f>MAX(J8:J14)</f>
        <v>9.4946000000000002</v>
      </c>
      <c r="K18" s="73"/>
      <c r="L18" s="74">
        <f>MAX(L8:L14)</f>
        <v>27.403099999999998</v>
      </c>
      <c r="M18" s="73"/>
      <c r="N18" s="74">
        <f>MAX(N8:N14)</f>
        <v>22.6219</v>
      </c>
      <c r="O18" s="73"/>
      <c r="P18" s="74">
        <f>MAX(P8:P14)</f>
        <v>11.931699999999999</v>
      </c>
      <c r="Q18" s="73"/>
      <c r="R18" s="74">
        <f>MAX(R8:R14)</f>
        <v>21.7822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44918</v>
      </c>
      <c r="C8" s="60">
        <f>VLOOKUP($A8,'Return Data'!$B$7:$R$2292,4,0)</f>
        <v>100.4918</v>
      </c>
      <c r="D8" s="60">
        <f>VLOOKUP($A8,'Return Data'!$B$7:$R$2292,10,0)</f>
        <v>1.9941</v>
      </c>
      <c r="E8" s="61">
        <f t="shared" ref="E8:E28" si="0">RANK(D8,D$8:D$28,0)</f>
        <v>5</v>
      </c>
      <c r="F8" s="60">
        <f>VLOOKUP($A8,'Return Data'!$B$7:$R$2292,11,0)</f>
        <v>13.817</v>
      </c>
      <c r="G8" s="61">
        <f t="shared" ref="G8:G28" si="1">RANK(F8,F$8:F$28,0)</f>
        <v>12</v>
      </c>
      <c r="H8" s="60">
        <f>VLOOKUP($A8,'Return Data'!$B$7:$R$2292,12,0)</f>
        <v>3.4022999999999999</v>
      </c>
      <c r="I8" s="61">
        <f t="shared" ref="I8:I28" si="2">RANK(H8,H$8:H$28,0)</f>
        <v>12</v>
      </c>
      <c r="J8" s="60">
        <f>VLOOKUP($A8,'Return Data'!$B$7:$R$2292,13,0)</f>
        <v>1.7887</v>
      </c>
      <c r="K8" s="61">
        <f t="shared" ref="K8:K28" si="3">RANK(J8,J$8:J$28,0)</f>
        <v>12</v>
      </c>
      <c r="L8" s="60">
        <f>VLOOKUP($A8,'Return Data'!$B$7:$R$2292,17,0)</f>
        <v>14.6189</v>
      </c>
      <c r="M8" s="61">
        <f>RANK(L8,L$8:L$28,0)</f>
        <v>14</v>
      </c>
      <c r="N8" s="60">
        <f>VLOOKUP($A8,'Return Data'!$B$7:$R$2292,14,0)</f>
        <v>14.242900000000001</v>
      </c>
      <c r="O8" s="61">
        <f t="shared" ref="O8:O17" si="4">RANK(N8,N$8:N$28,0)</f>
        <v>13</v>
      </c>
      <c r="P8" s="60">
        <f>VLOOKUP($A8,'Return Data'!$B$7:$R$2292,15,0)</f>
        <v>10.2219</v>
      </c>
      <c r="Q8" s="61">
        <f t="shared" ref="Q8:Q17" si="5">RANK(P8,P$8:P$28,0)</f>
        <v>8</v>
      </c>
      <c r="R8" s="60">
        <f>VLOOKUP($A8,'Return Data'!$B$7:$R$2292,16,0)</f>
        <v>14.4062</v>
      </c>
      <c r="S8" s="62">
        <f>RANK(R8,R$8:R$28,0)</f>
        <v>11</v>
      </c>
    </row>
    <row r="9" spans="1:20" x14ac:dyDescent="0.3">
      <c r="A9" s="58" t="s">
        <v>776</v>
      </c>
      <c r="B9" s="59">
        <f>VLOOKUP($A9,'Return Data'!$B$7:$R$2292,3,0)</f>
        <v>44918</v>
      </c>
      <c r="C9" s="60">
        <f>VLOOKUP($A9,'Return Data'!$B$7:$R$2292,4,0)</f>
        <v>43.78</v>
      </c>
      <c r="D9" s="60">
        <f>VLOOKUP($A9,'Return Data'!$B$7:$R$2292,10,0)</f>
        <v>-5.2790999999999997</v>
      </c>
      <c r="E9" s="61">
        <f t="shared" si="0"/>
        <v>21</v>
      </c>
      <c r="F9" s="60">
        <f>VLOOKUP($A9,'Return Data'!$B$7:$R$2292,11,0)</f>
        <v>6.7545000000000002</v>
      </c>
      <c r="G9" s="61">
        <f t="shared" si="1"/>
        <v>20</v>
      </c>
      <c r="H9" s="60">
        <f>VLOOKUP($A9,'Return Data'!$B$7:$R$2292,12,0)</f>
        <v>-8.6013000000000002</v>
      </c>
      <c r="I9" s="61">
        <f t="shared" si="2"/>
        <v>21</v>
      </c>
      <c r="J9" s="60">
        <f>VLOOKUP($A9,'Return Data'!$B$7:$R$2292,13,0)</f>
        <v>-13.3584</v>
      </c>
      <c r="K9" s="61">
        <f t="shared" si="3"/>
        <v>21</v>
      </c>
      <c r="L9" s="60">
        <f>VLOOKUP($A9,'Return Data'!$B$7:$R$2292,17,0)</f>
        <v>4.6576000000000004</v>
      </c>
      <c r="M9" s="61">
        <f t="shared" ref="M9:M28" si="6">RANK(L9,L$8:L$28,0)</f>
        <v>20</v>
      </c>
      <c r="N9" s="60">
        <f>VLOOKUP($A9,'Return Data'!$B$7:$R$2292,14,0)</f>
        <v>9.0733999999999995</v>
      </c>
      <c r="O9" s="61">
        <f t="shared" si="4"/>
        <v>18</v>
      </c>
      <c r="P9" s="60">
        <f>VLOOKUP($A9,'Return Data'!$B$7:$R$2292,15,0)</f>
        <v>9.3873999999999995</v>
      </c>
      <c r="Q9" s="61">
        <f t="shared" si="5"/>
        <v>11</v>
      </c>
      <c r="R9" s="60">
        <f>VLOOKUP($A9,'Return Data'!$B$7:$R$2292,16,0)</f>
        <v>14.174200000000001</v>
      </c>
      <c r="S9" s="62">
        <f t="shared" ref="S9:S28" si="7">RANK(R9,R$8:R$28,0)</f>
        <v>12</v>
      </c>
    </row>
    <row r="10" spans="1:20" x14ac:dyDescent="0.3">
      <c r="A10" s="58" t="s">
        <v>1920</v>
      </c>
      <c r="B10" s="59">
        <f>VLOOKUP($A10,'Return Data'!$B$7:$R$2292,3,0)</f>
        <v>44918</v>
      </c>
      <c r="C10" s="60">
        <f>VLOOKUP($A10,'Return Data'!$B$7:$R$2292,4,0)</f>
        <v>15.5824</v>
      </c>
      <c r="D10" s="60">
        <f>VLOOKUP($A10,'Return Data'!$B$7:$R$2292,10,0)</f>
        <v>-2.3690000000000002</v>
      </c>
      <c r="E10" s="61">
        <f t="shared" si="0"/>
        <v>17</v>
      </c>
      <c r="F10" s="60">
        <f>VLOOKUP($A10,'Return Data'!$B$7:$R$2292,11,0)</f>
        <v>11.8863</v>
      </c>
      <c r="G10" s="61">
        <f t="shared" si="1"/>
        <v>16</v>
      </c>
      <c r="H10" s="60">
        <f>VLOOKUP($A10,'Return Data'!$B$7:$R$2292,12,0)</f>
        <v>1.3048</v>
      </c>
      <c r="I10" s="61">
        <f t="shared" si="2"/>
        <v>14</v>
      </c>
      <c r="J10" s="60">
        <f>VLOOKUP($A10,'Return Data'!$B$7:$R$2292,13,0)</f>
        <v>2.8134000000000001</v>
      </c>
      <c r="K10" s="61">
        <f t="shared" si="3"/>
        <v>8</v>
      </c>
      <c r="L10" s="60">
        <f>VLOOKUP($A10,'Return Data'!$B$7:$R$2292,17,0)</f>
        <v>13.6129</v>
      </c>
      <c r="M10" s="61">
        <f t="shared" si="6"/>
        <v>15</v>
      </c>
      <c r="N10" s="60">
        <f>VLOOKUP($A10,'Return Data'!$B$7:$R$2292,14,0)</f>
        <v>13.392300000000001</v>
      </c>
      <c r="O10" s="61">
        <f t="shared" si="4"/>
        <v>14</v>
      </c>
      <c r="P10" s="60">
        <f>VLOOKUP($A10,'Return Data'!$B$7:$R$2292,15,0)</f>
        <v>8.3859999999999992</v>
      </c>
      <c r="Q10" s="61">
        <f t="shared" si="5"/>
        <v>12</v>
      </c>
      <c r="R10" s="60">
        <f>VLOOKUP($A10,'Return Data'!$B$7:$R$2292,16,0)</f>
        <v>8.875</v>
      </c>
      <c r="S10" s="62">
        <f t="shared" si="7"/>
        <v>20</v>
      </c>
    </row>
    <row r="11" spans="1:20" x14ac:dyDescent="0.3">
      <c r="A11" s="58" t="s">
        <v>778</v>
      </c>
      <c r="B11" s="59">
        <f>VLOOKUP($A11,'Return Data'!$B$7:$R$2292,3,0)</f>
        <v>44918</v>
      </c>
      <c r="C11" s="60">
        <f>VLOOKUP($A11,'Return Data'!$B$7:$R$2292,4,0)</f>
        <v>35.072000000000003</v>
      </c>
      <c r="D11" s="60">
        <f>VLOOKUP($A11,'Return Data'!$B$7:$R$2292,10,0)</f>
        <v>-4.1356000000000002</v>
      </c>
      <c r="E11" s="61">
        <f t="shared" si="0"/>
        <v>20</v>
      </c>
      <c r="F11" s="60">
        <f>VLOOKUP($A11,'Return Data'!$B$7:$R$2292,11,0)</f>
        <v>12.3131</v>
      </c>
      <c r="G11" s="61">
        <f t="shared" si="1"/>
        <v>15</v>
      </c>
      <c r="H11" s="60">
        <f>VLOOKUP($A11,'Return Data'!$B$7:$R$2292,12,0)</f>
        <v>0.63990000000000002</v>
      </c>
      <c r="I11" s="61">
        <f t="shared" si="2"/>
        <v>15</v>
      </c>
      <c r="J11" s="60">
        <f>VLOOKUP($A11,'Return Data'!$B$7:$R$2292,13,0)</f>
        <v>-3.2736999999999998</v>
      </c>
      <c r="K11" s="61">
        <f t="shared" si="3"/>
        <v>17</v>
      </c>
      <c r="L11" s="60">
        <f>VLOOKUP($A11,'Return Data'!$B$7:$R$2292,17,0)</f>
        <v>9.9016999999999999</v>
      </c>
      <c r="M11" s="61">
        <f t="shared" si="6"/>
        <v>18</v>
      </c>
      <c r="N11" s="60">
        <f>VLOOKUP($A11,'Return Data'!$B$7:$R$2292,14,0)</f>
        <v>8.8938000000000006</v>
      </c>
      <c r="O11" s="61">
        <f t="shared" si="4"/>
        <v>19</v>
      </c>
      <c r="P11" s="60">
        <f>VLOOKUP($A11,'Return Data'!$B$7:$R$2292,15,0)</f>
        <v>8.0347000000000008</v>
      </c>
      <c r="Q11" s="61">
        <f t="shared" si="5"/>
        <v>13</v>
      </c>
      <c r="R11" s="60">
        <f>VLOOKUP($A11,'Return Data'!$B$7:$R$2292,16,0)</f>
        <v>12.245200000000001</v>
      </c>
      <c r="S11" s="62">
        <f t="shared" si="7"/>
        <v>17</v>
      </c>
    </row>
    <row r="12" spans="1:20" x14ac:dyDescent="0.3">
      <c r="A12" s="58" t="s">
        <v>781</v>
      </c>
      <c r="B12" s="59">
        <f>VLOOKUP($A12,'Return Data'!$B$7:$R$2292,3,0)</f>
        <v>44918</v>
      </c>
      <c r="C12" s="60">
        <f>VLOOKUP($A12,'Return Data'!$B$7:$R$2292,4,0)</f>
        <v>76.585400000000007</v>
      </c>
      <c r="D12" s="60">
        <f>VLOOKUP($A12,'Return Data'!$B$7:$R$2292,10,0)</f>
        <v>1.4469000000000001</v>
      </c>
      <c r="E12" s="61">
        <f t="shared" si="0"/>
        <v>7</v>
      </c>
      <c r="F12" s="60">
        <f>VLOOKUP($A12,'Return Data'!$B$7:$R$2292,11,0)</f>
        <v>18.2881</v>
      </c>
      <c r="G12" s="61">
        <f t="shared" si="1"/>
        <v>2</v>
      </c>
      <c r="H12" s="60">
        <f>VLOOKUP($A12,'Return Data'!$B$7:$R$2292,12,0)</f>
        <v>9.5284999999999993</v>
      </c>
      <c r="I12" s="61">
        <f t="shared" si="2"/>
        <v>2</v>
      </c>
      <c r="J12" s="60">
        <f>VLOOKUP($A12,'Return Data'!$B$7:$R$2292,13,0)</f>
        <v>9.09</v>
      </c>
      <c r="K12" s="61">
        <f t="shared" si="3"/>
        <v>2</v>
      </c>
      <c r="L12" s="60">
        <f>VLOOKUP($A12,'Return Data'!$B$7:$R$2292,17,0)</f>
        <v>24.990400000000001</v>
      </c>
      <c r="M12" s="61">
        <f t="shared" si="6"/>
        <v>2</v>
      </c>
      <c r="N12" s="60">
        <f>VLOOKUP($A12,'Return Data'!$B$7:$R$2292,14,0)</f>
        <v>19.1965</v>
      </c>
      <c r="O12" s="61">
        <f t="shared" si="4"/>
        <v>6</v>
      </c>
      <c r="P12" s="60">
        <f>VLOOKUP($A12,'Return Data'!$B$7:$R$2292,15,0)</f>
        <v>11.775399999999999</v>
      </c>
      <c r="Q12" s="61">
        <f t="shared" si="5"/>
        <v>5</v>
      </c>
      <c r="R12" s="60">
        <f>VLOOKUP($A12,'Return Data'!$B$7:$R$2292,16,0)</f>
        <v>18.049499999999998</v>
      </c>
      <c r="S12" s="62">
        <f t="shared" si="7"/>
        <v>3</v>
      </c>
    </row>
    <row r="13" spans="1:20" x14ac:dyDescent="0.3">
      <c r="A13" s="58" t="s">
        <v>783</v>
      </c>
      <c r="B13" s="59">
        <f>VLOOKUP($A13,'Return Data'!$B$7:$R$2292,3,0)</f>
        <v>44918</v>
      </c>
      <c r="C13" s="60">
        <f>VLOOKUP($A13,'Return Data'!$B$7:$R$2292,4,0)</f>
        <v>144.40799999999999</v>
      </c>
      <c r="D13" s="60">
        <f>VLOOKUP($A13,'Return Data'!$B$7:$R$2292,10,0)</f>
        <v>3.9923999999999999</v>
      </c>
      <c r="E13" s="61">
        <f t="shared" si="0"/>
        <v>1</v>
      </c>
      <c r="F13" s="60">
        <f>VLOOKUP($A13,'Return Data'!$B$7:$R$2292,11,0)</f>
        <v>20.5047</v>
      </c>
      <c r="G13" s="61">
        <f t="shared" si="1"/>
        <v>1</v>
      </c>
      <c r="H13" s="60">
        <f>VLOOKUP($A13,'Return Data'!$B$7:$R$2292,12,0)</f>
        <v>16.641500000000001</v>
      </c>
      <c r="I13" s="61">
        <f t="shared" si="2"/>
        <v>1</v>
      </c>
      <c r="J13" s="60">
        <f>VLOOKUP($A13,'Return Data'!$B$7:$R$2292,13,0)</f>
        <v>19.530200000000001</v>
      </c>
      <c r="K13" s="61">
        <f t="shared" si="3"/>
        <v>1</v>
      </c>
      <c r="L13" s="60">
        <f>VLOOKUP($A13,'Return Data'!$B$7:$R$2292,17,0)</f>
        <v>30.726800000000001</v>
      </c>
      <c r="M13" s="61">
        <f t="shared" si="6"/>
        <v>1</v>
      </c>
      <c r="N13" s="60">
        <f>VLOOKUP($A13,'Return Data'!$B$7:$R$2292,14,0)</f>
        <v>20.630299999999998</v>
      </c>
      <c r="O13" s="61">
        <f t="shared" si="4"/>
        <v>3</v>
      </c>
      <c r="P13" s="60">
        <f>VLOOKUP($A13,'Return Data'!$B$7:$R$2292,15,0)</f>
        <v>9.5433000000000003</v>
      </c>
      <c r="Q13" s="61">
        <f t="shared" si="5"/>
        <v>10</v>
      </c>
      <c r="R13" s="60">
        <f>VLOOKUP($A13,'Return Data'!$B$7:$R$2292,16,0)</f>
        <v>13.785</v>
      </c>
      <c r="S13" s="62">
        <f t="shared" si="7"/>
        <v>15</v>
      </c>
    </row>
    <row r="14" spans="1:20" x14ac:dyDescent="0.3">
      <c r="A14" s="58" t="s">
        <v>785</v>
      </c>
      <c r="B14" s="59">
        <f>VLOOKUP($A14,'Return Data'!$B$7:$R$2292,3,0)</f>
        <v>44918</v>
      </c>
      <c r="C14" s="60">
        <f>VLOOKUP($A14,'Return Data'!$B$7:$R$2292,4,0)</f>
        <v>56.96</v>
      </c>
      <c r="D14" s="60">
        <f>VLOOKUP($A14,'Return Data'!$B$7:$R$2292,10,0)</f>
        <v>3.3193999999999999</v>
      </c>
      <c r="E14" s="61">
        <f t="shared" si="0"/>
        <v>3</v>
      </c>
      <c r="F14" s="60">
        <f>VLOOKUP($A14,'Return Data'!$B$7:$R$2292,11,0)</f>
        <v>16.577999999999999</v>
      </c>
      <c r="G14" s="61">
        <f t="shared" si="1"/>
        <v>7</v>
      </c>
      <c r="H14" s="60">
        <f>VLOOKUP($A14,'Return Data'!$B$7:$R$2292,12,0)</f>
        <v>7.6951999999999998</v>
      </c>
      <c r="I14" s="61">
        <f t="shared" si="2"/>
        <v>4</v>
      </c>
      <c r="J14" s="60">
        <f>VLOOKUP($A14,'Return Data'!$B$7:$R$2292,13,0)</f>
        <v>7.2895000000000003</v>
      </c>
      <c r="K14" s="61">
        <f t="shared" si="3"/>
        <v>3</v>
      </c>
      <c r="L14" s="60">
        <f>VLOOKUP($A14,'Return Data'!$B$7:$R$2292,17,0)</f>
        <v>21.381900000000002</v>
      </c>
      <c r="M14" s="61">
        <f t="shared" si="6"/>
        <v>5</v>
      </c>
      <c r="N14" s="60">
        <f>VLOOKUP($A14,'Return Data'!$B$7:$R$2292,14,0)</f>
        <v>22.471699999999998</v>
      </c>
      <c r="O14" s="61">
        <f t="shared" si="4"/>
        <v>2</v>
      </c>
      <c r="P14" s="60">
        <f>VLOOKUP($A14,'Return Data'!$B$7:$R$2292,15,0)</f>
        <v>12.829000000000001</v>
      </c>
      <c r="Q14" s="61">
        <f t="shared" si="5"/>
        <v>2</v>
      </c>
      <c r="R14" s="60">
        <f>VLOOKUP($A14,'Return Data'!$B$7:$R$2292,16,0)</f>
        <v>14.0726</v>
      </c>
      <c r="S14" s="62">
        <f t="shared" si="7"/>
        <v>13</v>
      </c>
    </row>
    <row r="15" spans="1:20" x14ac:dyDescent="0.3">
      <c r="A15" s="58" t="s">
        <v>786</v>
      </c>
      <c r="B15" s="59">
        <f>VLOOKUP($A15,'Return Data'!$B$7:$R$2292,3,0)</f>
        <v>44918</v>
      </c>
      <c r="C15" s="60">
        <f>VLOOKUP($A15,'Return Data'!$B$7:$R$2292,4,0)</f>
        <v>16.46</v>
      </c>
      <c r="D15" s="60">
        <f>VLOOKUP($A15,'Return Data'!$B$7:$R$2292,10,0)</f>
        <v>1.8564000000000001</v>
      </c>
      <c r="E15" s="61">
        <f t="shared" si="0"/>
        <v>6</v>
      </c>
      <c r="F15" s="60">
        <f>VLOOKUP($A15,'Return Data'!$B$7:$R$2292,11,0)</f>
        <v>14.3056</v>
      </c>
      <c r="G15" s="61">
        <f t="shared" si="1"/>
        <v>11</v>
      </c>
      <c r="H15" s="60">
        <f>VLOOKUP($A15,'Return Data'!$B$7:$R$2292,12,0)</f>
        <v>2.875</v>
      </c>
      <c r="I15" s="61">
        <f t="shared" si="2"/>
        <v>13</v>
      </c>
      <c r="J15" s="60">
        <f>VLOOKUP($A15,'Return Data'!$B$7:$R$2292,13,0)</f>
        <v>2.2360000000000002</v>
      </c>
      <c r="K15" s="61">
        <f t="shared" si="3"/>
        <v>11</v>
      </c>
      <c r="L15" s="60">
        <f>VLOOKUP($A15,'Return Data'!$B$7:$R$2292,17,0)</f>
        <v>14.936</v>
      </c>
      <c r="M15" s="61">
        <f t="shared" si="6"/>
        <v>13</v>
      </c>
      <c r="N15" s="60">
        <f>VLOOKUP($A15,'Return Data'!$B$7:$R$2292,14,0)</f>
        <v>15.279500000000001</v>
      </c>
      <c r="O15" s="61">
        <f t="shared" si="4"/>
        <v>11</v>
      </c>
      <c r="P15" s="60"/>
      <c r="Q15" s="61"/>
      <c r="R15" s="60">
        <f>VLOOKUP($A15,'Return Data'!$B$7:$R$2292,16,0)</f>
        <v>10.262</v>
      </c>
      <c r="S15" s="62">
        <f t="shared" si="7"/>
        <v>19</v>
      </c>
    </row>
    <row r="16" spans="1:20" x14ac:dyDescent="0.3">
      <c r="A16" s="58" t="s">
        <v>788</v>
      </c>
      <c r="B16" s="59">
        <f>VLOOKUP($A16,'Return Data'!$B$7:$R$2292,3,0)</f>
        <v>44918</v>
      </c>
      <c r="C16" s="60">
        <f>VLOOKUP($A16,'Return Data'!$B$7:$R$2292,4,0)</f>
        <v>57.95</v>
      </c>
      <c r="D16" s="60">
        <f>VLOOKUP($A16,'Return Data'!$B$7:$R$2292,10,0)</f>
        <v>-3.4279000000000002</v>
      </c>
      <c r="E16" s="61">
        <f t="shared" si="0"/>
        <v>19</v>
      </c>
      <c r="F16" s="60">
        <f>VLOOKUP($A16,'Return Data'!$B$7:$R$2292,11,0)</f>
        <v>8.9490999999999996</v>
      </c>
      <c r="G16" s="61">
        <f t="shared" si="1"/>
        <v>18</v>
      </c>
      <c r="H16" s="60">
        <f>VLOOKUP($A16,'Return Data'!$B$7:$R$2292,12,0)</f>
        <v>-2.6705000000000001</v>
      </c>
      <c r="I16" s="61">
        <f t="shared" si="2"/>
        <v>20</v>
      </c>
      <c r="J16" s="60">
        <f>VLOOKUP($A16,'Return Data'!$B$7:$R$2292,13,0)</f>
        <v>-4.0721999999999996</v>
      </c>
      <c r="K16" s="61">
        <f t="shared" si="3"/>
        <v>18</v>
      </c>
      <c r="L16" s="60">
        <f>VLOOKUP($A16,'Return Data'!$B$7:$R$2292,17,0)</f>
        <v>10.0259</v>
      </c>
      <c r="M16" s="61">
        <f t="shared" si="6"/>
        <v>17</v>
      </c>
      <c r="N16" s="60">
        <f>VLOOKUP($A16,'Return Data'!$B$7:$R$2292,14,0)</f>
        <v>11.511200000000001</v>
      </c>
      <c r="O16" s="61">
        <f t="shared" si="4"/>
        <v>15</v>
      </c>
      <c r="P16" s="60">
        <f>VLOOKUP($A16,'Return Data'!$B$7:$R$2292,15,0)</f>
        <v>6.0890000000000004</v>
      </c>
      <c r="Q16" s="61">
        <f t="shared" si="5"/>
        <v>15</v>
      </c>
      <c r="R16" s="60">
        <f>VLOOKUP($A16,'Return Data'!$B$7:$R$2292,16,0)</f>
        <v>11.2584</v>
      </c>
      <c r="S16" s="62">
        <f t="shared" si="7"/>
        <v>18</v>
      </c>
    </row>
    <row r="17" spans="1:19" x14ac:dyDescent="0.3">
      <c r="A17" s="58" t="s">
        <v>790</v>
      </c>
      <c r="B17" s="59">
        <f>VLOOKUP($A17,'Return Data'!$B$7:$R$2292,3,0)</f>
        <v>44918</v>
      </c>
      <c r="C17" s="60">
        <f>VLOOKUP($A17,'Return Data'!$B$7:$R$2292,4,0)</f>
        <v>32.8934</v>
      </c>
      <c r="D17" s="60">
        <f>VLOOKUP($A17,'Return Data'!$B$7:$R$2292,10,0)</f>
        <v>1.2203999999999999</v>
      </c>
      <c r="E17" s="61">
        <f t="shared" si="0"/>
        <v>8</v>
      </c>
      <c r="F17" s="60">
        <f>VLOOKUP($A17,'Return Data'!$B$7:$R$2292,11,0)</f>
        <v>16.6296</v>
      </c>
      <c r="G17" s="61">
        <f t="shared" si="1"/>
        <v>6</v>
      </c>
      <c r="H17" s="60">
        <f>VLOOKUP($A17,'Return Data'!$B$7:$R$2292,12,0)</f>
        <v>4.0903999999999998</v>
      </c>
      <c r="I17" s="61">
        <f t="shared" si="2"/>
        <v>10</v>
      </c>
      <c r="J17" s="60">
        <f>VLOOKUP($A17,'Return Data'!$B$7:$R$2292,13,0)</f>
        <v>0.15559999999999999</v>
      </c>
      <c r="K17" s="61">
        <f t="shared" si="3"/>
        <v>14</v>
      </c>
      <c r="L17" s="60">
        <f>VLOOKUP($A17,'Return Data'!$B$7:$R$2292,17,0)</f>
        <v>17.5442</v>
      </c>
      <c r="M17" s="61">
        <f t="shared" si="6"/>
        <v>8</v>
      </c>
      <c r="N17" s="60">
        <f>VLOOKUP($A17,'Return Data'!$B$7:$R$2292,14,0)</f>
        <v>19.385300000000001</v>
      </c>
      <c r="O17" s="61">
        <f t="shared" si="4"/>
        <v>5</v>
      </c>
      <c r="P17" s="60">
        <f>VLOOKUP($A17,'Return Data'!$B$7:$R$2292,15,0)</f>
        <v>15.6671</v>
      </c>
      <c r="Q17" s="61">
        <f t="shared" si="5"/>
        <v>1</v>
      </c>
      <c r="R17" s="60">
        <f>VLOOKUP($A17,'Return Data'!$B$7:$R$2292,16,0)</f>
        <v>15.723699999999999</v>
      </c>
      <c r="S17" s="62">
        <f t="shared" si="7"/>
        <v>8</v>
      </c>
    </row>
    <row r="18" spans="1:19" x14ac:dyDescent="0.3">
      <c r="A18" s="58" t="s">
        <v>1958</v>
      </c>
      <c r="B18" s="59">
        <f>VLOOKUP($A18,'Return Data'!$B$7:$R$2292,3,0)</f>
        <v>44918</v>
      </c>
      <c r="C18" s="60">
        <f>VLOOKUP($A18,'Return Data'!$B$7:$R$2292,4,0)</f>
        <v>13.6564</v>
      </c>
      <c r="D18" s="60">
        <f>VLOOKUP($A18,'Return Data'!$B$7:$R$2292,10,0)</f>
        <v>3.3089</v>
      </c>
      <c r="E18" s="61">
        <f t="shared" si="0"/>
        <v>4</v>
      </c>
      <c r="F18" s="60">
        <f>VLOOKUP($A18,'Return Data'!$B$7:$R$2292,11,0)</f>
        <v>17.6343</v>
      </c>
      <c r="G18" s="61">
        <f t="shared" si="1"/>
        <v>4</v>
      </c>
      <c r="H18" s="60">
        <f>VLOOKUP($A18,'Return Data'!$B$7:$R$2292,12,0)</f>
        <v>6.1045999999999996</v>
      </c>
      <c r="I18" s="61">
        <f t="shared" si="2"/>
        <v>6</v>
      </c>
      <c r="J18" s="60">
        <f>VLOOKUP($A18,'Return Data'!$B$7:$R$2292,13,0)</f>
        <v>6.8693</v>
      </c>
      <c r="K18" s="61">
        <f t="shared" si="3"/>
        <v>5</v>
      </c>
      <c r="L18" s="60">
        <f>VLOOKUP($A18,'Return Data'!$B$7:$R$2292,17,0)</f>
        <v>12.8848</v>
      </c>
      <c r="M18" s="61">
        <f t="shared" si="6"/>
        <v>16</v>
      </c>
      <c r="N18" s="60">
        <f>VLOOKUP($A18,'Return Data'!$B$7:$R$2292,14,0)</f>
        <v>9.8957999999999995</v>
      </c>
      <c r="O18" s="61">
        <f t="shared" ref="O18" si="8">RANK(N18,N$8:N$28,0)</f>
        <v>17</v>
      </c>
      <c r="P18" s="60">
        <f>VLOOKUP($A18,'Return Data'!$B$7:$R$2292,15,0)</f>
        <v>7.5683999999999996</v>
      </c>
      <c r="Q18" s="61">
        <f t="shared" ref="Q18" si="9">RANK(P18,P$8:P$28,0)</f>
        <v>14</v>
      </c>
      <c r="R18" s="60">
        <f>VLOOKUP($A18,'Return Data'!$B$7:$R$2292,16,0)</f>
        <v>13.4208</v>
      </c>
      <c r="S18" s="62">
        <f t="shared" si="7"/>
        <v>16</v>
      </c>
    </row>
    <row r="19" spans="1:19" x14ac:dyDescent="0.3">
      <c r="A19" s="58" t="s">
        <v>792</v>
      </c>
      <c r="B19" s="59">
        <f>VLOOKUP($A19,'Return Data'!$B$7:$R$2292,3,0)</f>
        <v>44918</v>
      </c>
      <c r="C19" s="60">
        <f>VLOOKUP($A19,'Return Data'!$B$7:$R$2292,4,0)</f>
        <v>17.395</v>
      </c>
      <c r="D19" s="60">
        <f>VLOOKUP($A19,'Return Data'!$B$7:$R$2292,10,0)</f>
        <v>0.35189999999999999</v>
      </c>
      <c r="E19" s="61">
        <f t="shared" si="0"/>
        <v>10</v>
      </c>
      <c r="F19" s="60">
        <f>VLOOKUP($A19,'Return Data'!$B$7:$R$2292,11,0)</f>
        <v>14.735200000000001</v>
      </c>
      <c r="G19" s="61">
        <f t="shared" si="1"/>
        <v>8</v>
      </c>
      <c r="H19" s="60">
        <f>VLOOKUP($A19,'Return Data'!$B$7:$R$2292,12,0)</f>
        <v>3.8197999999999999</v>
      </c>
      <c r="I19" s="61">
        <f t="shared" si="2"/>
        <v>11</v>
      </c>
      <c r="J19" s="60">
        <f>VLOOKUP($A19,'Return Data'!$B$7:$R$2292,13,0)</f>
        <v>2.6193</v>
      </c>
      <c r="K19" s="61">
        <f t="shared" si="3"/>
        <v>9</v>
      </c>
      <c r="L19" s="60">
        <f>VLOOKUP($A19,'Return Data'!$B$7:$R$2292,17,0)</f>
        <v>18.584299999999999</v>
      </c>
      <c r="M19" s="61">
        <f t="shared" si="6"/>
        <v>7</v>
      </c>
      <c r="N19" s="60">
        <f>VLOOKUP($A19,'Return Data'!$B$7:$R$2292,14,0)</f>
        <v>16.545100000000001</v>
      </c>
      <c r="O19" s="61">
        <f t="shared" ref="O19:O28" si="10">RANK(N19,N$8:N$28,0)</f>
        <v>10</v>
      </c>
      <c r="P19" s="60"/>
      <c r="Q19" s="61"/>
      <c r="R19" s="60">
        <f>VLOOKUP($A19,'Return Data'!$B$7:$R$2292,16,0)</f>
        <v>17.4542</v>
      </c>
      <c r="S19" s="62">
        <f t="shared" si="7"/>
        <v>4</v>
      </c>
    </row>
    <row r="20" spans="1:19" x14ac:dyDescent="0.3">
      <c r="A20" s="58" t="s">
        <v>794</v>
      </c>
      <c r="B20" s="59">
        <f>VLOOKUP($A20,'Return Data'!$B$7:$R$2292,3,0)</f>
        <v>0</v>
      </c>
      <c r="C20" s="60">
        <f>VLOOKUP($A20,'Return Data'!$B$7:$R$2292,4,0)</f>
        <v>0</v>
      </c>
      <c r="D20" s="60">
        <f>VLOOKUP($A20,'Return Data'!$B$7:$R$2292,10,0)</f>
        <v>0</v>
      </c>
      <c r="E20" s="61">
        <f t="shared" si="0"/>
        <v>11</v>
      </c>
      <c r="F20" s="60">
        <f>VLOOKUP($A20,'Return Data'!$B$7:$R$2292,11,0)</f>
        <v>0</v>
      </c>
      <c r="G20" s="61">
        <f t="shared" si="1"/>
        <v>21</v>
      </c>
      <c r="H20" s="60">
        <f>VLOOKUP($A20,'Return Data'!$B$7:$R$2292,12,0)</f>
        <v>0</v>
      </c>
      <c r="I20" s="61">
        <f t="shared" si="2"/>
        <v>17</v>
      </c>
      <c r="J20" s="60">
        <f>VLOOKUP($A20,'Return Data'!$B$7:$R$2292,13,0)</f>
        <v>0</v>
      </c>
      <c r="K20" s="61">
        <f t="shared" si="3"/>
        <v>15</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44918</v>
      </c>
      <c r="C21" s="60">
        <f>VLOOKUP($A21,'Return Data'!$B$7:$R$2292,4,0)</f>
        <v>19.225000000000001</v>
      </c>
      <c r="D21" s="60">
        <f>VLOOKUP($A21,'Return Data'!$B$7:$R$2292,10,0)</f>
        <v>-0.34210000000000002</v>
      </c>
      <c r="E21" s="61">
        <f t="shared" si="0"/>
        <v>12</v>
      </c>
      <c r="F21" s="60">
        <f>VLOOKUP($A21,'Return Data'!$B$7:$R$2292,11,0)</f>
        <v>7.8783000000000003</v>
      </c>
      <c r="G21" s="61">
        <f t="shared" si="1"/>
        <v>19</v>
      </c>
      <c r="H21" s="60">
        <f>VLOOKUP($A21,'Return Data'!$B$7:$R$2292,12,0)</f>
        <v>-2.5299</v>
      </c>
      <c r="I21" s="61">
        <f t="shared" si="2"/>
        <v>19</v>
      </c>
      <c r="J21" s="60">
        <f>VLOOKUP($A21,'Return Data'!$B$7:$R$2292,13,0)</f>
        <v>-6.7652999999999999</v>
      </c>
      <c r="K21" s="61">
        <f t="shared" si="3"/>
        <v>19</v>
      </c>
      <c r="L21" s="60">
        <f>VLOOKUP($A21,'Return Data'!$B$7:$R$2292,17,0)</f>
        <v>15.7423</v>
      </c>
      <c r="M21" s="61">
        <f t="shared" si="6"/>
        <v>11</v>
      </c>
      <c r="N21" s="60">
        <f>VLOOKUP($A21,'Return Data'!$B$7:$R$2292,14,0)</f>
        <v>17.245799999999999</v>
      </c>
      <c r="O21" s="61">
        <f t="shared" si="10"/>
        <v>8</v>
      </c>
      <c r="P21" s="60"/>
      <c r="Q21" s="61"/>
      <c r="R21" s="60">
        <f>VLOOKUP($A21,'Return Data'!$B$7:$R$2292,16,0)</f>
        <v>19.826499999999999</v>
      </c>
      <c r="S21" s="62">
        <f t="shared" si="7"/>
        <v>2</v>
      </c>
    </row>
    <row r="22" spans="1:19" x14ac:dyDescent="0.3">
      <c r="A22" s="58" t="s">
        <v>2014</v>
      </c>
      <c r="B22" s="59">
        <f>VLOOKUP($A22,'Return Data'!$B$7:$R$2292,3,0)</f>
        <v>44918</v>
      </c>
      <c r="C22" s="60">
        <f>VLOOKUP($A22,'Return Data'!$B$7:$R$2292,4,0)</f>
        <v>36.919499999999999</v>
      </c>
      <c r="D22" s="60">
        <f>VLOOKUP($A22,'Return Data'!$B$7:$R$2292,10,0)</f>
        <v>-0.97950000000000004</v>
      </c>
      <c r="E22" s="61">
        <f t="shared" si="0"/>
        <v>14</v>
      </c>
      <c r="F22" s="60">
        <f>VLOOKUP($A22,'Return Data'!$B$7:$R$2292,11,0)</f>
        <v>12.5715</v>
      </c>
      <c r="G22" s="61">
        <f t="shared" si="1"/>
        <v>14</v>
      </c>
      <c r="H22" s="60">
        <f>VLOOKUP($A22,'Return Data'!$B$7:$R$2292,12,0)</f>
        <v>7.4433999999999996</v>
      </c>
      <c r="I22" s="61">
        <f t="shared" si="2"/>
        <v>5</v>
      </c>
      <c r="J22" s="60">
        <f>VLOOKUP($A22,'Return Data'!$B$7:$R$2292,13,0)</f>
        <v>2.3990999999999998</v>
      </c>
      <c r="K22" s="61">
        <f t="shared" si="3"/>
        <v>10</v>
      </c>
      <c r="L22" s="60">
        <f>VLOOKUP($A22,'Return Data'!$B$7:$R$2292,17,0)</f>
        <v>9.4055</v>
      </c>
      <c r="M22" s="61">
        <f t="shared" si="6"/>
        <v>19</v>
      </c>
      <c r="N22" s="60">
        <f>VLOOKUP($A22,'Return Data'!$B$7:$R$2292,14,0)</f>
        <v>11.2182</v>
      </c>
      <c r="O22" s="61">
        <f t="shared" si="10"/>
        <v>16</v>
      </c>
      <c r="P22" s="60">
        <f>VLOOKUP($A22,'Return Data'!$B$7:$R$2292,15,0)</f>
        <v>9.8247999999999998</v>
      </c>
      <c r="Q22" s="61">
        <f t="shared" ref="Q22:Q26" si="11">RANK(P22,P$8:P$28,0)</f>
        <v>9</v>
      </c>
      <c r="R22" s="60">
        <f>VLOOKUP($A22,'Return Data'!$B$7:$R$2292,16,0)</f>
        <v>14.543699999999999</v>
      </c>
      <c r="S22" s="62">
        <f t="shared" si="7"/>
        <v>10</v>
      </c>
    </row>
    <row r="23" spans="1:19" x14ac:dyDescent="0.3">
      <c r="A23" s="58" t="s">
        <v>799</v>
      </c>
      <c r="B23" s="59">
        <f>VLOOKUP($A23,'Return Data'!$B$7:$R$2292,3,0)</f>
        <v>44918</v>
      </c>
      <c r="C23" s="60">
        <f>VLOOKUP($A23,'Return Data'!$B$7:$R$2292,4,0)</f>
        <v>85.772599999999997</v>
      </c>
      <c r="D23" s="60">
        <f>VLOOKUP($A23,'Return Data'!$B$7:$R$2292,10,0)</f>
        <v>-1.4933000000000001</v>
      </c>
      <c r="E23" s="61">
        <f t="shared" si="0"/>
        <v>15</v>
      </c>
      <c r="F23" s="60">
        <f>VLOOKUP($A23,'Return Data'!$B$7:$R$2292,11,0)</f>
        <v>13.525600000000001</v>
      </c>
      <c r="G23" s="61">
        <f t="shared" si="1"/>
        <v>13</v>
      </c>
      <c r="H23" s="60">
        <f>VLOOKUP($A23,'Return Data'!$B$7:$R$2292,12,0)</f>
        <v>4.8738999999999999</v>
      </c>
      <c r="I23" s="61">
        <f t="shared" si="2"/>
        <v>8</v>
      </c>
      <c r="J23" s="60">
        <f>VLOOKUP($A23,'Return Data'!$B$7:$R$2292,13,0)</f>
        <v>6.58</v>
      </c>
      <c r="K23" s="61">
        <f t="shared" si="3"/>
        <v>6</v>
      </c>
      <c r="L23" s="60">
        <f>VLOOKUP($A23,'Return Data'!$B$7:$R$2292,17,0)</f>
        <v>22.2789</v>
      </c>
      <c r="M23" s="61">
        <f t="shared" si="6"/>
        <v>4</v>
      </c>
      <c r="N23" s="60">
        <f>VLOOKUP($A23,'Return Data'!$B$7:$R$2292,14,0)</f>
        <v>19.645900000000001</v>
      </c>
      <c r="O23" s="61">
        <f t="shared" si="10"/>
        <v>4</v>
      </c>
      <c r="P23" s="60">
        <f>VLOOKUP($A23,'Return Data'!$B$7:$R$2292,15,0)</f>
        <v>10.267200000000001</v>
      </c>
      <c r="Q23" s="61">
        <f t="shared" si="11"/>
        <v>7</v>
      </c>
      <c r="R23" s="60">
        <f>VLOOKUP($A23,'Return Data'!$B$7:$R$2292,16,0)</f>
        <v>17.407</v>
      </c>
      <c r="S23" s="62">
        <f t="shared" si="7"/>
        <v>5</v>
      </c>
    </row>
    <row r="24" spans="1:19" x14ac:dyDescent="0.3">
      <c r="A24" s="58" t="s">
        <v>801</v>
      </c>
      <c r="B24" s="59">
        <f>VLOOKUP($A24,'Return Data'!$B$7:$R$2292,3,0)</f>
        <v>44918</v>
      </c>
      <c r="C24" s="60">
        <f>VLOOKUP($A24,'Return Data'!$B$7:$R$2292,4,0)</f>
        <v>60.150199999999998</v>
      </c>
      <c r="D24" s="60">
        <f>VLOOKUP($A24,'Return Data'!$B$7:$R$2292,10,0)</f>
        <v>-2.2541000000000002</v>
      </c>
      <c r="E24" s="61">
        <f t="shared" si="0"/>
        <v>16</v>
      </c>
      <c r="F24" s="60">
        <f>VLOOKUP($A24,'Return Data'!$B$7:$R$2292,11,0)</f>
        <v>18.259699999999999</v>
      </c>
      <c r="G24" s="61">
        <f t="shared" si="1"/>
        <v>3</v>
      </c>
      <c r="H24" s="60">
        <f>VLOOKUP($A24,'Return Data'!$B$7:$R$2292,12,0)</f>
        <v>9.0606000000000009</v>
      </c>
      <c r="I24" s="61">
        <f t="shared" si="2"/>
        <v>3</v>
      </c>
      <c r="J24" s="60">
        <f>VLOOKUP($A24,'Return Data'!$B$7:$R$2292,13,0)</f>
        <v>7.2316000000000003</v>
      </c>
      <c r="K24" s="61">
        <f t="shared" si="3"/>
        <v>4</v>
      </c>
      <c r="L24" s="60">
        <f>VLOOKUP($A24,'Return Data'!$B$7:$R$2292,17,0)</f>
        <v>23.4131</v>
      </c>
      <c r="M24" s="61">
        <f t="shared" si="6"/>
        <v>3</v>
      </c>
      <c r="N24" s="60">
        <f>VLOOKUP($A24,'Return Data'!$B$7:$R$2292,14,0)</f>
        <v>22.978400000000001</v>
      </c>
      <c r="O24" s="61">
        <f t="shared" si="10"/>
        <v>1</v>
      </c>
      <c r="P24" s="60">
        <f>VLOOKUP($A24,'Return Data'!$B$7:$R$2292,15,0)</f>
        <v>12.553900000000001</v>
      </c>
      <c r="Q24" s="61">
        <f t="shared" si="11"/>
        <v>3</v>
      </c>
      <c r="R24" s="60">
        <f>VLOOKUP($A24,'Return Data'!$B$7:$R$2292,16,0)</f>
        <v>16.976700000000001</v>
      </c>
      <c r="S24" s="62">
        <f t="shared" si="7"/>
        <v>7</v>
      </c>
    </row>
    <row r="25" spans="1:19" x14ac:dyDescent="0.3">
      <c r="A25" s="58" t="s">
        <v>802</v>
      </c>
      <c r="B25" s="59">
        <f>VLOOKUP($A25,'Return Data'!$B$7:$R$2292,3,0)</f>
        <v>44918</v>
      </c>
      <c r="C25" s="60">
        <f>VLOOKUP($A25,'Return Data'!$B$7:$R$2292,4,0)</f>
        <v>248.12620000000001</v>
      </c>
      <c r="D25" s="60">
        <f>VLOOKUP($A25,'Return Data'!$B$7:$R$2292,10,0)</f>
        <v>-2.9982000000000002</v>
      </c>
      <c r="E25" s="61">
        <f t="shared" si="0"/>
        <v>18</v>
      </c>
      <c r="F25" s="60">
        <f>VLOOKUP($A25,'Return Data'!$B$7:$R$2292,11,0)</f>
        <v>10.5997</v>
      </c>
      <c r="G25" s="61">
        <f t="shared" si="1"/>
        <v>17</v>
      </c>
      <c r="H25" s="60">
        <f>VLOOKUP($A25,'Return Data'!$B$7:$R$2292,12,0)</f>
        <v>-1.6073</v>
      </c>
      <c r="I25" s="61">
        <f t="shared" si="2"/>
        <v>18</v>
      </c>
      <c r="J25" s="60">
        <f>VLOOKUP($A25,'Return Data'!$B$7:$R$2292,13,0)</f>
        <v>-8.2621000000000002</v>
      </c>
      <c r="K25" s="61">
        <f t="shared" si="3"/>
        <v>20</v>
      </c>
      <c r="L25" s="60">
        <f>VLOOKUP($A25,'Return Data'!$B$7:$R$2292,17,0)</f>
        <v>15.6294</v>
      </c>
      <c r="M25" s="61">
        <f t="shared" si="6"/>
        <v>12</v>
      </c>
      <c r="N25" s="60">
        <f>VLOOKUP($A25,'Return Data'!$B$7:$R$2292,14,0)</f>
        <v>14.9156</v>
      </c>
      <c r="O25" s="61">
        <f t="shared" si="10"/>
        <v>12</v>
      </c>
      <c r="P25" s="60">
        <f>VLOOKUP($A25,'Return Data'!$B$7:$R$2292,15,0)</f>
        <v>11.7187</v>
      </c>
      <c r="Q25" s="61">
        <f t="shared" si="11"/>
        <v>6</v>
      </c>
      <c r="R25" s="60">
        <f>VLOOKUP($A25,'Return Data'!$B$7:$R$2292,16,0)</f>
        <v>15.007099999999999</v>
      </c>
      <c r="S25" s="62">
        <f t="shared" si="7"/>
        <v>9</v>
      </c>
    </row>
    <row r="26" spans="1:19" x14ac:dyDescent="0.3">
      <c r="A26" s="58" t="s">
        <v>1865</v>
      </c>
      <c r="B26" s="59">
        <f>VLOOKUP($A26,'Return Data'!$B$7:$R$2292,3,0)</f>
        <v>44918</v>
      </c>
      <c r="C26" s="60">
        <f>VLOOKUP($A26,'Return Data'!$B$7:$R$2292,4,0)</f>
        <v>115.2003</v>
      </c>
      <c r="D26" s="60">
        <f>VLOOKUP($A26,'Return Data'!$B$7:$R$2292,10,0)</f>
        <v>-0.78510000000000002</v>
      </c>
      <c r="E26" s="61">
        <f t="shared" si="0"/>
        <v>13</v>
      </c>
      <c r="F26" s="60">
        <f>VLOOKUP($A26,'Return Data'!$B$7:$R$2292,11,0)</f>
        <v>14.3813</v>
      </c>
      <c r="G26" s="61">
        <f t="shared" si="1"/>
        <v>9</v>
      </c>
      <c r="H26" s="60">
        <f>VLOOKUP($A26,'Return Data'!$B$7:$R$2292,12,0)</f>
        <v>0.3407</v>
      </c>
      <c r="I26" s="61">
        <f t="shared" si="2"/>
        <v>16</v>
      </c>
      <c r="J26" s="60">
        <f>VLOOKUP($A26,'Return Data'!$B$7:$R$2292,13,0)</f>
        <v>-0.86029999999999995</v>
      </c>
      <c r="K26" s="61">
        <f t="shared" si="3"/>
        <v>16</v>
      </c>
      <c r="L26" s="60">
        <f>VLOOKUP($A26,'Return Data'!$B$7:$R$2292,17,0)</f>
        <v>16.478899999999999</v>
      </c>
      <c r="M26" s="61">
        <f t="shared" si="6"/>
        <v>10</v>
      </c>
      <c r="N26" s="60">
        <f>VLOOKUP($A26,'Return Data'!$B$7:$R$2292,14,0)</f>
        <v>16.567900000000002</v>
      </c>
      <c r="O26" s="61">
        <f t="shared" si="10"/>
        <v>9</v>
      </c>
      <c r="P26" s="60">
        <f>VLOOKUP($A26,'Return Data'!$B$7:$R$2292,15,0)</f>
        <v>12.334199999999999</v>
      </c>
      <c r="Q26" s="61">
        <f t="shared" si="11"/>
        <v>4</v>
      </c>
      <c r="R26" s="60">
        <f>VLOOKUP($A26,'Return Data'!$B$7:$R$2292,16,0)</f>
        <v>14.0525</v>
      </c>
      <c r="S26" s="62">
        <f t="shared" si="7"/>
        <v>14</v>
      </c>
    </row>
    <row r="27" spans="1:19" x14ac:dyDescent="0.3">
      <c r="A27" s="58" t="s">
        <v>806</v>
      </c>
      <c r="B27" s="59">
        <f>VLOOKUP($A27,'Return Data'!$B$7:$R$2292,3,0)</f>
        <v>44918</v>
      </c>
      <c r="C27" s="60">
        <f>VLOOKUP($A27,'Return Data'!$B$7:$R$2292,4,0)</f>
        <v>16.250900000000001</v>
      </c>
      <c r="D27" s="60">
        <f>VLOOKUP($A27,'Return Data'!$B$7:$R$2292,10,0)</f>
        <v>3.6587999999999998</v>
      </c>
      <c r="E27" s="61">
        <f t="shared" si="0"/>
        <v>2</v>
      </c>
      <c r="F27" s="60">
        <f>VLOOKUP($A27,'Return Data'!$B$7:$R$2292,11,0)</f>
        <v>16.676200000000001</v>
      </c>
      <c r="G27" s="61">
        <f t="shared" si="1"/>
        <v>5</v>
      </c>
      <c r="H27" s="60">
        <f>VLOOKUP($A27,'Return Data'!$B$7:$R$2292,12,0)</f>
        <v>4.5518000000000001</v>
      </c>
      <c r="I27" s="61">
        <f t="shared" si="2"/>
        <v>9</v>
      </c>
      <c r="J27" s="60">
        <f>VLOOKUP($A27,'Return Data'!$B$7:$R$2292,13,0)</f>
        <v>5.8642000000000003</v>
      </c>
      <c r="K27" s="61">
        <f t="shared" si="3"/>
        <v>7</v>
      </c>
      <c r="L27" s="60">
        <f>VLOOKUP($A27,'Return Data'!$B$7:$R$2292,17,0)</f>
        <v>20.535499999999999</v>
      </c>
      <c r="M27" s="61">
        <f t="shared" si="6"/>
        <v>6</v>
      </c>
      <c r="N27" s="60"/>
      <c r="O27" s="61"/>
      <c r="P27" s="60"/>
      <c r="Q27" s="61"/>
      <c r="R27" s="60">
        <f>VLOOKUP($A27,'Return Data'!$B$7:$R$2292,16,0)</f>
        <v>17.244800000000001</v>
      </c>
      <c r="S27" s="62">
        <f t="shared" si="7"/>
        <v>6</v>
      </c>
    </row>
    <row r="28" spans="1:19" x14ac:dyDescent="0.3">
      <c r="A28" s="58" t="s">
        <v>808</v>
      </c>
      <c r="B28" s="59">
        <f>VLOOKUP($A28,'Return Data'!$B$7:$R$2292,3,0)</f>
        <v>44918</v>
      </c>
      <c r="C28" s="60">
        <f>VLOOKUP($A28,'Return Data'!$B$7:$R$2292,4,0)</f>
        <v>18.510000000000002</v>
      </c>
      <c r="D28" s="60">
        <f>VLOOKUP($A28,'Return Data'!$B$7:$R$2292,10,0)</f>
        <v>0.92689999999999995</v>
      </c>
      <c r="E28" s="61">
        <f t="shared" si="0"/>
        <v>9</v>
      </c>
      <c r="F28" s="60">
        <f>VLOOKUP($A28,'Return Data'!$B$7:$R$2292,11,0)</f>
        <v>14.329800000000001</v>
      </c>
      <c r="G28" s="61">
        <f t="shared" si="1"/>
        <v>10</v>
      </c>
      <c r="H28" s="60">
        <f>VLOOKUP($A28,'Return Data'!$B$7:$R$2292,12,0)</f>
        <v>5.7713999999999999</v>
      </c>
      <c r="I28" s="61">
        <f t="shared" si="2"/>
        <v>7</v>
      </c>
      <c r="J28" s="60">
        <f>VLOOKUP($A28,'Return Data'!$B$7:$R$2292,13,0)</f>
        <v>0.87190000000000001</v>
      </c>
      <c r="K28" s="61">
        <f t="shared" si="3"/>
        <v>13</v>
      </c>
      <c r="L28" s="60">
        <f>VLOOKUP($A28,'Return Data'!$B$7:$R$2292,17,0)</f>
        <v>17.3992</v>
      </c>
      <c r="M28" s="61">
        <f t="shared" si="6"/>
        <v>9</v>
      </c>
      <c r="N28" s="60">
        <f>VLOOKUP($A28,'Return Data'!$B$7:$R$2292,14,0)</f>
        <v>17.586400000000001</v>
      </c>
      <c r="O28" s="61">
        <f t="shared" si="10"/>
        <v>7</v>
      </c>
      <c r="P28" s="60"/>
      <c r="Q28" s="61"/>
      <c r="R28" s="60">
        <f>VLOOKUP($A28,'Return Data'!$B$7:$R$2292,16,0)</f>
        <v>19.940799999999999</v>
      </c>
      <c r="S28" s="62">
        <f t="shared" si="7"/>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-9.4657142857142967E-2</v>
      </c>
      <c r="E30" s="69"/>
      <c r="F30" s="70">
        <f>AVERAGE(F8:F28)</f>
        <v>13.362742857142859</v>
      </c>
      <c r="G30" s="69"/>
      <c r="H30" s="70">
        <f>AVERAGE(H8:H28)</f>
        <v>3.4635619047619044</v>
      </c>
      <c r="I30" s="69"/>
      <c r="J30" s="70">
        <f>AVERAGE(J8:J28)</f>
        <v>1.8450857142857147</v>
      </c>
      <c r="K30" s="69"/>
      <c r="L30" s="70">
        <f>AVERAGE(L8:L28)</f>
        <v>15.940390476190476</v>
      </c>
      <c r="M30" s="69"/>
      <c r="N30" s="70">
        <f>AVERAGE(N8:N28)</f>
        <v>15.033800000000003</v>
      </c>
      <c r="O30" s="69"/>
      <c r="P30" s="70">
        <f>AVERAGE(P8:P28)</f>
        <v>10.413400000000001</v>
      </c>
      <c r="Q30" s="69"/>
      <c r="R30" s="70">
        <f>AVERAGE(R8:R28)</f>
        <v>14.225042857142858</v>
      </c>
      <c r="S30" s="71"/>
    </row>
    <row r="31" spans="1:19" x14ac:dyDescent="0.3">
      <c r="A31" s="68" t="s">
        <v>28</v>
      </c>
      <c r="B31" s="69"/>
      <c r="C31" s="69"/>
      <c r="D31" s="70">
        <f>MIN(D8:D28)</f>
        <v>-5.2790999999999997</v>
      </c>
      <c r="E31" s="69"/>
      <c r="F31" s="70">
        <f>MIN(F8:F28)</f>
        <v>0</v>
      </c>
      <c r="G31" s="69"/>
      <c r="H31" s="70">
        <f>MIN(H8:H28)</f>
        <v>-8.6013000000000002</v>
      </c>
      <c r="I31" s="69"/>
      <c r="J31" s="70">
        <f>MIN(J8:J28)</f>
        <v>-13.3584</v>
      </c>
      <c r="K31" s="69"/>
      <c r="L31" s="70">
        <f>MIN(L8:L28)</f>
        <v>0</v>
      </c>
      <c r="M31" s="69"/>
      <c r="N31" s="70">
        <f>MIN(N8:N28)</f>
        <v>0</v>
      </c>
      <c r="O31" s="69"/>
      <c r="P31" s="70">
        <f>MIN(P8:P28)</f>
        <v>6.0890000000000004</v>
      </c>
      <c r="Q31" s="69"/>
      <c r="R31" s="70">
        <f>MIN(R8:R28)</f>
        <v>0</v>
      </c>
      <c r="S31" s="71"/>
    </row>
    <row r="32" spans="1:19" ht="15" thickBot="1" x14ac:dyDescent="0.35">
      <c r="A32" s="72" t="s">
        <v>29</v>
      </c>
      <c r="B32" s="73"/>
      <c r="C32" s="73"/>
      <c r="D32" s="74">
        <f>MAX(D8:D28)</f>
        <v>3.9923999999999999</v>
      </c>
      <c r="E32" s="73"/>
      <c r="F32" s="74">
        <f>MAX(F8:F28)</f>
        <v>20.5047</v>
      </c>
      <c r="G32" s="73"/>
      <c r="H32" s="74">
        <f>MAX(H8:H28)</f>
        <v>16.641500000000001</v>
      </c>
      <c r="I32" s="73"/>
      <c r="J32" s="74">
        <f>MAX(J8:J28)</f>
        <v>19.530200000000001</v>
      </c>
      <c r="K32" s="73"/>
      <c r="L32" s="74">
        <f>MAX(L8:L28)</f>
        <v>30.726800000000001</v>
      </c>
      <c r="M32" s="73"/>
      <c r="N32" s="74">
        <f>MAX(N8:N28)</f>
        <v>22.978400000000001</v>
      </c>
      <c r="O32" s="73"/>
      <c r="P32" s="74">
        <f>MAX(P8:P28)</f>
        <v>15.6671</v>
      </c>
      <c r="Q32" s="73"/>
      <c r="R32" s="74">
        <f>MAX(R8:R28)</f>
        <v>19.940799999999999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44918</v>
      </c>
      <c r="C8" s="60">
        <f>VLOOKUP($A8,'Return Data'!$B$7:$R$2292,4,0)</f>
        <v>91.382499999999993</v>
      </c>
      <c r="D8" s="60">
        <f>VLOOKUP($A8,'Return Data'!$B$7:$R$2292,10,0)</f>
        <v>1.7138</v>
      </c>
      <c r="E8" s="61">
        <f t="shared" ref="E8:E28" si="0">RANK(D8,D$8:D$28,0)</f>
        <v>5</v>
      </c>
      <c r="F8" s="60">
        <f>VLOOKUP($A8,'Return Data'!$B$7:$R$2292,11,0)</f>
        <v>13.186199999999999</v>
      </c>
      <c r="G8" s="61">
        <f t="shared" ref="G8:G28" si="1">RANK(F8,F$8:F$28,0)</f>
        <v>12</v>
      </c>
      <c r="H8" s="60">
        <f>VLOOKUP($A8,'Return Data'!$B$7:$R$2292,12,0)</f>
        <v>2.5901000000000001</v>
      </c>
      <c r="I8" s="61">
        <f t="shared" ref="I8:I28" si="2">RANK(H8,H$8:H$28,0)</f>
        <v>11</v>
      </c>
      <c r="J8" s="60">
        <f>VLOOKUP($A8,'Return Data'!$B$7:$R$2292,13,0)</f>
        <v>0.77039999999999997</v>
      </c>
      <c r="K8" s="61">
        <f t="shared" ref="K8:K28" si="3">RANK(J8,J$8:J$28,0)</f>
        <v>12</v>
      </c>
      <c r="L8" s="60">
        <f>VLOOKUP($A8,'Return Data'!$B$7:$R$2292,17,0)</f>
        <v>13.5527</v>
      </c>
      <c r="M8" s="61">
        <f t="shared" ref="M8:M28" si="4">RANK(L8,L$8:L$28,0)</f>
        <v>14</v>
      </c>
      <c r="N8" s="60">
        <f>VLOOKUP($A8,'Return Data'!$B$7:$R$2292,14,0)</f>
        <v>13.188700000000001</v>
      </c>
      <c r="O8" s="61">
        <f t="shared" ref="O8" si="5">RANK(N8,N$8:N$28,0)</f>
        <v>13</v>
      </c>
      <c r="P8" s="60">
        <f>VLOOKUP($A8,'Return Data'!$B$7:$R$2292,15,0)</f>
        <v>9.1745999999999999</v>
      </c>
      <c r="Q8" s="61">
        <f>RANK(P8,P$8:P$28,0)</f>
        <v>8</v>
      </c>
      <c r="R8" s="60">
        <f>VLOOKUP($A8,'Return Data'!$B$7:$R$2292,16,0)</f>
        <v>13.748100000000001</v>
      </c>
      <c r="S8" s="62">
        <f t="shared" ref="S8:S28" si="6">RANK(R8,R$8:R$28,0)</f>
        <v>11</v>
      </c>
    </row>
    <row r="9" spans="1:20" x14ac:dyDescent="0.3">
      <c r="A9" s="58" t="s">
        <v>777</v>
      </c>
      <c r="B9" s="59">
        <f>VLOOKUP($A9,'Return Data'!$B$7:$R$2292,3,0)</f>
        <v>44918</v>
      </c>
      <c r="C9" s="60">
        <f>VLOOKUP($A9,'Return Data'!$B$7:$R$2292,4,0)</f>
        <v>38.86</v>
      </c>
      <c r="D9" s="60">
        <f>VLOOKUP($A9,'Return Data'!$B$7:$R$2292,10,0)</f>
        <v>-5.5420999999999996</v>
      </c>
      <c r="E9" s="61">
        <f t="shared" si="0"/>
        <v>21</v>
      </c>
      <c r="F9" s="60">
        <f>VLOOKUP($A9,'Return Data'!$B$7:$R$2292,11,0)</f>
        <v>6.2039</v>
      </c>
      <c r="G9" s="61">
        <f t="shared" si="1"/>
        <v>20</v>
      </c>
      <c r="H9" s="60">
        <f>VLOOKUP($A9,'Return Data'!$B$7:$R$2292,12,0)</f>
        <v>-9.3538999999999994</v>
      </c>
      <c r="I9" s="61">
        <f t="shared" si="2"/>
        <v>21</v>
      </c>
      <c r="J9" s="60">
        <f>VLOOKUP($A9,'Return Data'!$B$7:$R$2292,13,0)</f>
        <v>-14.3109</v>
      </c>
      <c r="K9" s="61">
        <f t="shared" si="3"/>
        <v>21</v>
      </c>
      <c r="L9" s="60">
        <f>VLOOKUP($A9,'Return Data'!$B$7:$R$2292,17,0)</f>
        <v>3.5089000000000001</v>
      </c>
      <c r="M9" s="61">
        <f t="shared" si="4"/>
        <v>20</v>
      </c>
      <c r="N9" s="60">
        <f>VLOOKUP($A9,'Return Data'!$B$7:$R$2292,14,0)</f>
        <v>7.8392999999999997</v>
      </c>
      <c r="O9" s="61">
        <f t="shared" ref="O9:O28" si="7">RANK(N9,N$8:N$28,0)</f>
        <v>18</v>
      </c>
      <c r="P9" s="60">
        <f>VLOOKUP($A9,'Return Data'!$B$7:$R$2292,15,0)</f>
        <v>8.0952000000000002</v>
      </c>
      <c r="Q9" s="61">
        <f t="shared" ref="Q9:Q26" si="8">RANK(P9,P$8:P$28,0)</f>
        <v>11</v>
      </c>
      <c r="R9" s="60">
        <f>VLOOKUP($A9,'Return Data'!$B$7:$R$2292,16,0)</f>
        <v>13.813700000000001</v>
      </c>
      <c r="S9" s="62">
        <f t="shared" si="6"/>
        <v>10</v>
      </c>
    </row>
    <row r="10" spans="1:20" x14ac:dyDescent="0.3">
      <c r="A10" s="58" t="s">
        <v>1921</v>
      </c>
      <c r="B10" s="59">
        <f>VLOOKUP($A10,'Return Data'!$B$7:$R$2292,3,0)</f>
        <v>44918</v>
      </c>
      <c r="C10" s="60">
        <f>VLOOKUP($A10,'Return Data'!$B$7:$R$2292,4,0)</f>
        <v>14.415699999999999</v>
      </c>
      <c r="D10" s="60">
        <f>VLOOKUP($A10,'Return Data'!$B$7:$R$2292,10,0)</f>
        <v>-2.7877999999999998</v>
      </c>
      <c r="E10" s="61">
        <f t="shared" si="0"/>
        <v>17</v>
      </c>
      <c r="F10" s="60">
        <f>VLOOKUP($A10,'Return Data'!$B$7:$R$2292,11,0)</f>
        <v>10.884</v>
      </c>
      <c r="G10" s="61">
        <f t="shared" si="1"/>
        <v>16</v>
      </c>
      <c r="H10" s="60">
        <f>VLOOKUP($A10,'Return Data'!$B$7:$R$2292,12,0)</f>
        <v>-1.7299999999999999E-2</v>
      </c>
      <c r="I10" s="61">
        <f t="shared" si="2"/>
        <v>15</v>
      </c>
      <c r="J10" s="60">
        <f>VLOOKUP($A10,'Return Data'!$B$7:$R$2292,13,0)</f>
        <v>1.0634999999999999</v>
      </c>
      <c r="K10" s="61">
        <f t="shared" si="3"/>
        <v>10</v>
      </c>
      <c r="L10" s="60">
        <f>VLOOKUP($A10,'Return Data'!$B$7:$R$2292,17,0)</f>
        <v>11.738300000000001</v>
      </c>
      <c r="M10" s="61">
        <f t="shared" si="4"/>
        <v>16</v>
      </c>
      <c r="N10" s="60">
        <f>VLOOKUP($A10,'Return Data'!$B$7:$R$2292,14,0)</f>
        <v>11.6051</v>
      </c>
      <c r="O10" s="61">
        <f t="shared" si="7"/>
        <v>14</v>
      </c>
      <c r="P10" s="60">
        <f>VLOOKUP($A10,'Return Data'!$B$7:$R$2292,15,0)</f>
        <v>6.7857000000000003</v>
      </c>
      <c r="Q10" s="61">
        <f t="shared" si="8"/>
        <v>13</v>
      </c>
      <c r="R10" s="60">
        <f>VLOOKUP($A10,'Return Data'!$B$7:$R$2292,16,0)</f>
        <v>7.2628000000000004</v>
      </c>
      <c r="S10" s="62">
        <f t="shared" si="6"/>
        <v>19</v>
      </c>
    </row>
    <row r="11" spans="1:20" x14ac:dyDescent="0.3">
      <c r="A11" s="58" t="s">
        <v>779</v>
      </c>
      <c r="B11" s="59">
        <f>VLOOKUP($A11,'Return Data'!$B$7:$R$2292,3,0)</f>
        <v>44918</v>
      </c>
      <c r="C11" s="60">
        <f>VLOOKUP($A11,'Return Data'!$B$7:$R$2292,4,0)</f>
        <v>32.268000000000001</v>
      </c>
      <c r="D11" s="60">
        <f>VLOOKUP($A11,'Return Data'!$B$7:$R$2292,10,0)</f>
        <v>-4.3883000000000001</v>
      </c>
      <c r="E11" s="61">
        <f t="shared" si="0"/>
        <v>20</v>
      </c>
      <c r="F11" s="60">
        <f>VLOOKUP($A11,'Return Data'!$B$7:$R$2292,11,0)</f>
        <v>11.7158</v>
      </c>
      <c r="G11" s="61">
        <f t="shared" si="1"/>
        <v>15</v>
      </c>
      <c r="H11" s="60">
        <f>VLOOKUP($A11,'Return Data'!$B$7:$R$2292,12,0)</f>
        <v>-0.17019999999999999</v>
      </c>
      <c r="I11" s="61">
        <f t="shared" si="2"/>
        <v>16</v>
      </c>
      <c r="J11" s="60">
        <f>VLOOKUP($A11,'Return Data'!$B$7:$R$2292,13,0)</f>
        <v>-4.3032000000000004</v>
      </c>
      <c r="K11" s="61">
        <f t="shared" si="3"/>
        <v>17</v>
      </c>
      <c r="L11" s="60">
        <f>VLOOKUP($A11,'Return Data'!$B$7:$R$2292,17,0)</f>
        <v>8.7367000000000008</v>
      </c>
      <c r="M11" s="61">
        <f t="shared" si="4"/>
        <v>17</v>
      </c>
      <c r="N11" s="60">
        <f>VLOOKUP($A11,'Return Data'!$B$7:$R$2292,14,0)</f>
        <v>7.7317</v>
      </c>
      <c r="O11" s="61">
        <f t="shared" si="7"/>
        <v>19</v>
      </c>
      <c r="P11" s="60">
        <f>VLOOKUP($A11,'Return Data'!$B$7:$R$2292,15,0)</f>
        <v>6.9518000000000004</v>
      </c>
      <c r="Q11" s="61">
        <f t="shared" si="8"/>
        <v>12</v>
      </c>
      <c r="R11" s="60">
        <f>VLOOKUP($A11,'Return Data'!$B$7:$R$2292,16,0)</f>
        <v>9.7881</v>
      </c>
      <c r="S11" s="62">
        <f t="shared" si="6"/>
        <v>17</v>
      </c>
    </row>
    <row r="12" spans="1:20" x14ac:dyDescent="0.3">
      <c r="A12" s="58" t="s">
        <v>780</v>
      </c>
      <c r="B12" s="59">
        <f>VLOOKUP($A12,'Return Data'!$B$7:$R$2292,3,0)</f>
        <v>44918</v>
      </c>
      <c r="C12" s="60">
        <f>VLOOKUP($A12,'Return Data'!$B$7:$R$2292,4,0)</f>
        <v>69.436300000000003</v>
      </c>
      <c r="D12" s="60">
        <f>VLOOKUP($A12,'Return Data'!$B$7:$R$2292,10,0)</f>
        <v>1.2430000000000001</v>
      </c>
      <c r="E12" s="61">
        <f t="shared" si="0"/>
        <v>7</v>
      </c>
      <c r="F12" s="60">
        <f>VLOOKUP($A12,'Return Data'!$B$7:$R$2292,11,0)</f>
        <v>17.808800000000002</v>
      </c>
      <c r="G12" s="61">
        <f t="shared" si="1"/>
        <v>2</v>
      </c>
      <c r="H12" s="60">
        <f>VLOOKUP($A12,'Return Data'!$B$7:$R$2292,12,0)</f>
        <v>8.8675999999999995</v>
      </c>
      <c r="I12" s="61">
        <f t="shared" si="2"/>
        <v>2</v>
      </c>
      <c r="J12" s="60">
        <f>VLOOKUP($A12,'Return Data'!$B$7:$R$2292,13,0)</f>
        <v>8.2269000000000005</v>
      </c>
      <c r="K12" s="61">
        <f t="shared" si="3"/>
        <v>2</v>
      </c>
      <c r="L12" s="60">
        <f>VLOOKUP($A12,'Return Data'!$B$7:$R$2292,17,0)</f>
        <v>23.994199999999999</v>
      </c>
      <c r="M12" s="61">
        <f t="shared" si="4"/>
        <v>2</v>
      </c>
      <c r="N12" s="60">
        <f>VLOOKUP($A12,'Return Data'!$B$7:$R$2292,14,0)</f>
        <v>18.2363</v>
      </c>
      <c r="O12" s="61">
        <f t="shared" si="7"/>
        <v>5</v>
      </c>
      <c r="P12" s="60">
        <f>VLOOKUP($A12,'Return Data'!$B$7:$R$2292,15,0)</f>
        <v>10.773099999999999</v>
      </c>
      <c r="Q12" s="61">
        <f t="shared" si="8"/>
        <v>5</v>
      </c>
      <c r="R12" s="60">
        <f>VLOOKUP($A12,'Return Data'!$B$7:$R$2292,16,0)</f>
        <v>13.388999999999999</v>
      </c>
      <c r="S12" s="62">
        <f t="shared" si="6"/>
        <v>12</v>
      </c>
    </row>
    <row r="13" spans="1:20" x14ac:dyDescent="0.3">
      <c r="A13" s="58" t="s">
        <v>782</v>
      </c>
      <c r="B13" s="59">
        <f>VLOOKUP($A13,'Return Data'!$B$7:$R$2292,3,0)</f>
        <v>44918</v>
      </c>
      <c r="C13" s="60">
        <f>VLOOKUP($A13,'Return Data'!$B$7:$R$2292,4,0)</f>
        <v>131.34700000000001</v>
      </c>
      <c r="D13" s="60">
        <f>VLOOKUP($A13,'Return Data'!$B$7:$R$2292,10,0)</f>
        <v>3.6480999999999999</v>
      </c>
      <c r="E13" s="61">
        <f t="shared" si="0"/>
        <v>1</v>
      </c>
      <c r="F13" s="60">
        <f>VLOOKUP($A13,'Return Data'!$B$7:$R$2292,11,0)</f>
        <v>19.71</v>
      </c>
      <c r="G13" s="61">
        <f t="shared" si="1"/>
        <v>1</v>
      </c>
      <c r="H13" s="60">
        <f>VLOOKUP($A13,'Return Data'!$B$7:$R$2292,12,0)</f>
        <v>15.469900000000001</v>
      </c>
      <c r="I13" s="61">
        <f t="shared" si="2"/>
        <v>1</v>
      </c>
      <c r="J13" s="60">
        <f>VLOOKUP($A13,'Return Data'!$B$7:$R$2292,13,0)</f>
        <v>17.881399999999999</v>
      </c>
      <c r="K13" s="61">
        <f t="shared" si="3"/>
        <v>1</v>
      </c>
      <c r="L13" s="60">
        <f>VLOOKUP($A13,'Return Data'!$B$7:$R$2292,17,0)</f>
        <v>29.061900000000001</v>
      </c>
      <c r="M13" s="61">
        <f t="shared" si="4"/>
        <v>1</v>
      </c>
      <c r="N13" s="60">
        <f>VLOOKUP($A13,'Return Data'!$B$7:$R$2292,14,0)</f>
        <v>19.221699999999998</v>
      </c>
      <c r="O13" s="61">
        <f t="shared" si="7"/>
        <v>3</v>
      </c>
      <c r="P13" s="60">
        <f>VLOOKUP($A13,'Return Data'!$B$7:$R$2292,15,0)</f>
        <v>8.3725000000000005</v>
      </c>
      <c r="Q13" s="61">
        <f t="shared" si="8"/>
        <v>10</v>
      </c>
      <c r="R13" s="60">
        <f>VLOOKUP($A13,'Return Data'!$B$7:$R$2292,16,0)</f>
        <v>15.131399999999999</v>
      </c>
      <c r="S13" s="62">
        <f t="shared" si="6"/>
        <v>5</v>
      </c>
    </row>
    <row r="14" spans="1:20" x14ac:dyDescent="0.3">
      <c r="A14" s="58" t="s">
        <v>784</v>
      </c>
      <c r="B14" s="59">
        <f>VLOOKUP($A14,'Return Data'!$B$7:$R$2292,3,0)</f>
        <v>44918</v>
      </c>
      <c r="C14" s="60">
        <f>VLOOKUP($A14,'Return Data'!$B$7:$R$2292,4,0)</f>
        <v>51.24</v>
      </c>
      <c r="D14" s="60">
        <f>VLOOKUP($A14,'Return Data'!$B$7:$R$2292,10,0)</f>
        <v>2.9742999999999999</v>
      </c>
      <c r="E14" s="61">
        <f t="shared" si="0"/>
        <v>4</v>
      </c>
      <c r="F14" s="60">
        <f>VLOOKUP($A14,'Return Data'!$B$7:$R$2292,11,0)</f>
        <v>15.7966</v>
      </c>
      <c r="G14" s="61">
        <f t="shared" si="1"/>
        <v>6</v>
      </c>
      <c r="H14" s="60">
        <f>VLOOKUP($A14,'Return Data'!$B$7:$R$2292,12,0)</f>
        <v>6.5945</v>
      </c>
      <c r="I14" s="61">
        <f t="shared" si="2"/>
        <v>4</v>
      </c>
      <c r="J14" s="60">
        <f>VLOOKUP($A14,'Return Data'!$B$7:$R$2292,13,0)</f>
        <v>5.8677999999999999</v>
      </c>
      <c r="K14" s="61">
        <f t="shared" si="3"/>
        <v>4</v>
      </c>
      <c r="L14" s="60">
        <f>VLOOKUP($A14,'Return Data'!$B$7:$R$2292,17,0)</f>
        <v>19.837299999999999</v>
      </c>
      <c r="M14" s="61">
        <f t="shared" si="4"/>
        <v>5</v>
      </c>
      <c r="N14" s="60">
        <f>VLOOKUP($A14,'Return Data'!$B$7:$R$2292,14,0)</f>
        <v>20.970099999999999</v>
      </c>
      <c r="O14" s="61">
        <f t="shared" si="7"/>
        <v>1</v>
      </c>
      <c r="P14" s="60">
        <f>VLOOKUP($A14,'Return Data'!$B$7:$R$2292,15,0)</f>
        <v>11.563800000000001</v>
      </c>
      <c r="Q14" s="61">
        <f t="shared" si="8"/>
        <v>2</v>
      </c>
      <c r="R14" s="60">
        <f>VLOOKUP($A14,'Return Data'!$B$7:$R$2292,16,0)</f>
        <v>12.7849</v>
      </c>
      <c r="S14" s="62">
        <f t="shared" si="6"/>
        <v>14</v>
      </c>
    </row>
    <row r="15" spans="1:20" x14ac:dyDescent="0.3">
      <c r="A15" s="58" t="s">
        <v>787</v>
      </c>
      <c r="B15" s="59">
        <f>VLOOKUP($A15,'Return Data'!$B$7:$R$2292,3,0)</f>
        <v>44918</v>
      </c>
      <c r="C15" s="60">
        <f>VLOOKUP($A15,'Return Data'!$B$7:$R$2292,4,0)</f>
        <v>15.34</v>
      </c>
      <c r="D15" s="60">
        <f>VLOOKUP($A15,'Return Data'!$B$7:$R$2292,10,0)</f>
        <v>1.5893999999999999</v>
      </c>
      <c r="E15" s="61">
        <f t="shared" si="0"/>
        <v>6</v>
      </c>
      <c r="F15" s="60">
        <f>VLOOKUP($A15,'Return Data'!$B$7:$R$2292,11,0)</f>
        <v>13.713900000000001</v>
      </c>
      <c r="G15" s="61">
        <f t="shared" si="1"/>
        <v>10</v>
      </c>
      <c r="H15" s="60">
        <f>VLOOKUP($A15,'Return Data'!$B$7:$R$2292,12,0)</f>
        <v>2.1985000000000001</v>
      </c>
      <c r="I15" s="61">
        <f t="shared" si="2"/>
        <v>13</v>
      </c>
      <c r="J15" s="60">
        <f>VLOOKUP($A15,'Return Data'!$B$7:$R$2292,13,0)</f>
        <v>1.3879999999999999</v>
      </c>
      <c r="K15" s="61">
        <f t="shared" si="3"/>
        <v>8</v>
      </c>
      <c r="L15" s="60">
        <f>VLOOKUP($A15,'Return Data'!$B$7:$R$2292,17,0)</f>
        <v>13.920999999999999</v>
      </c>
      <c r="M15" s="61">
        <f t="shared" si="4"/>
        <v>13</v>
      </c>
      <c r="N15" s="60">
        <f>VLOOKUP($A15,'Return Data'!$B$7:$R$2292,14,0)</f>
        <v>14.2592</v>
      </c>
      <c r="O15" s="61">
        <f t="shared" si="7"/>
        <v>11</v>
      </c>
      <c r="P15" s="60"/>
      <c r="Q15" s="61"/>
      <c r="R15" s="60">
        <f>VLOOKUP($A15,'Return Data'!$B$7:$R$2292,16,0)</f>
        <v>8.7492999999999999</v>
      </c>
      <c r="S15" s="62">
        <f t="shared" si="6"/>
        <v>18</v>
      </c>
    </row>
    <row r="16" spans="1:20" x14ac:dyDescent="0.3">
      <c r="A16" s="58" t="s">
        <v>789</v>
      </c>
      <c r="B16" s="59">
        <f>VLOOKUP($A16,'Return Data'!$B$7:$R$2292,3,0)</f>
        <v>44918</v>
      </c>
      <c r="C16" s="60">
        <f>VLOOKUP($A16,'Return Data'!$B$7:$R$2292,4,0)</f>
        <v>50.87</v>
      </c>
      <c r="D16" s="60">
        <f>VLOOKUP($A16,'Return Data'!$B$7:$R$2292,10,0)</f>
        <v>-3.7483</v>
      </c>
      <c r="E16" s="61">
        <f t="shared" si="0"/>
        <v>19</v>
      </c>
      <c r="F16" s="60">
        <f>VLOOKUP($A16,'Return Data'!$B$7:$R$2292,11,0)</f>
        <v>8.2110000000000003</v>
      </c>
      <c r="G16" s="61">
        <f t="shared" si="1"/>
        <v>18</v>
      </c>
      <c r="H16" s="60">
        <f>VLOOKUP($A16,'Return Data'!$B$7:$R$2292,12,0)</f>
        <v>-3.6553</v>
      </c>
      <c r="I16" s="61">
        <f t="shared" si="2"/>
        <v>20</v>
      </c>
      <c r="J16" s="60">
        <f>VLOOKUP($A16,'Return Data'!$B$7:$R$2292,13,0)</f>
        <v>-5.3581000000000003</v>
      </c>
      <c r="K16" s="61">
        <f t="shared" si="3"/>
        <v>18</v>
      </c>
      <c r="L16" s="60">
        <f>VLOOKUP($A16,'Return Data'!$B$7:$R$2292,17,0)</f>
        <v>8.5398999999999994</v>
      </c>
      <c r="M16" s="61">
        <f t="shared" si="4"/>
        <v>18</v>
      </c>
      <c r="N16" s="60">
        <f>VLOOKUP($A16,'Return Data'!$B$7:$R$2292,14,0)</f>
        <v>10.009</v>
      </c>
      <c r="O16" s="61">
        <f t="shared" si="7"/>
        <v>15</v>
      </c>
      <c r="P16" s="60">
        <f>VLOOKUP($A16,'Return Data'!$B$7:$R$2292,15,0)</f>
        <v>4.6047000000000002</v>
      </c>
      <c r="Q16" s="61">
        <f t="shared" si="8"/>
        <v>15</v>
      </c>
      <c r="R16" s="60">
        <f>VLOOKUP($A16,'Return Data'!$B$7:$R$2292,16,0)</f>
        <v>10.1774</v>
      </c>
      <c r="S16" s="62">
        <f t="shared" si="6"/>
        <v>16</v>
      </c>
    </row>
    <row r="17" spans="1:19" x14ac:dyDescent="0.3">
      <c r="A17" s="58" t="s">
        <v>791</v>
      </c>
      <c r="B17" s="59">
        <f>VLOOKUP($A17,'Return Data'!$B$7:$R$2292,3,0)</f>
        <v>44918</v>
      </c>
      <c r="C17" s="60">
        <f>VLOOKUP($A17,'Return Data'!$B$7:$R$2292,4,0)</f>
        <v>29.757200000000001</v>
      </c>
      <c r="D17" s="60">
        <f>VLOOKUP($A17,'Return Data'!$B$7:$R$2292,10,0)</f>
        <v>0.96150000000000002</v>
      </c>
      <c r="E17" s="61">
        <f t="shared" si="0"/>
        <v>8</v>
      </c>
      <c r="F17" s="60">
        <f>VLOOKUP($A17,'Return Data'!$B$7:$R$2292,11,0)</f>
        <v>16.024699999999999</v>
      </c>
      <c r="G17" s="61">
        <f t="shared" si="1"/>
        <v>5</v>
      </c>
      <c r="H17" s="60">
        <f>VLOOKUP($A17,'Return Data'!$B$7:$R$2292,12,0)</f>
        <v>3.2740999999999998</v>
      </c>
      <c r="I17" s="61">
        <f t="shared" si="2"/>
        <v>9</v>
      </c>
      <c r="J17" s="60">
        <f>VLOOKUP($A17,'Return Data'!$B$7:$R$2292,13,0)</f>
        <v>-0.89649999999999996</v>
      </c>
      <c r="K17" s="61">
        <f t="shared" si="3"/>
        <v>15</v>
      </c>
      <c r="L17" s="60">
        <f>VLOOKUP($A17,'Return Data'!$B$7:$R$2292,17,0)</f>
        <v>16.300799999999999</v>
      </c>
      <c r="M17" s="61">
        <f t="shared" si="4"/>
        <v>9</v>
      </c>
      <c r="N17" s="60">
        <f>VLOOKUP($A17,'Return Data'!$B$7:$R$2292,14,0)</f>
        <v>18.0046</v>
      </c>
      <c r="O17" s="61">
        <f t="shared" si="7"/>
        <v>6</v>
      </c>
      <c r="P17" s="60">
        <f>VLOOKUP($A17,'Return Data'!$B$7:$R$2292,15,0)</f>
        <v>14.1676</v>
      </c>
      <c r="Q17" s="61">
        <f t="shared" si="8"/>
        <v>1</v>
      </c>
      <c r="R17" s="60">
        <f>VLOOKUP($A17,'Return Data'!$B$7:$R$2292,16,0)</f>
        <v>14.3102</v>
      </c>
      <c r="S17" s="62">
        <f t="shared" si="6"/>
        <v>8</v>
      </c>
    </row>
    <row r="18" spans="1:19" x14ac:dyDescent="0.3">
      <c r="A18" s="58" t="s">
        <v>1959</v>
      </c>
      <c r="B18" s="59">
        <f>VLOOKUP($A18,'Return Data'!$B$7:$R$2292,3,0)</f>
        <v>44918</v>
      </c>
      <c r="C18" s="60">
        <f>VLOOKUP($A18,'Return Data'!$B$7:$R$2292,4,0)</f>
        <v>12.0884</v>
      </c>
      <c r="D18" s="60">
        <f>VLOOKUP($A18,'Return Data'!$B$7:$R$2292,10,0)</f>
        <v>3.1038000000000001</v>
      </c>
      <c r="E18" s="61">
        <f t="shared" si="0"/>
        <v>3</v>
      </c>
      <c r="F18" s="60">
        <f>VLOOKUP($A18,'Return Data'!$B$7:$R$2292,11,0)</f>
        <v>17.1572</v>
      </c>
      <c r="G18" s="61">
        <f t="shared" si="1"/>
        <v>3</v>
      </c>
      <c r="H18" s="60">
        <f>VLOOKUP($A18,'Return Data'!$B$7:$R$2292,12,0)</f>
        <v>5.4485000000000001</v>
      </c>
      <c r="I18" s="61">
        <f t="shared" si="2"/>
        <v>6</v>
      </c>
      <c r="J18" s="60">
        <f>VLOOKUP($A18,'Return Data'!$B$7:$R$2292,13,0)</f>
        <v>5.9865000000000004</v>
      </c>
      <c r="K18" s="61">
        <f t="shared" si="3"/>
        <v>3</v>
      </c>
      <c r="L18" s="60">
        <f>VLOOKUP($A18,'Return Data'!$B$7:$R$2292,17,0)</f>
        <v>11.800599999999999</v>
      </c>
      <c r="M18" s="61">
        <f t="shared" si="4"/>
        <v>15</v>
      </c>
      <c r="N18" s="60">
        <f>VLOOKUP($A18,'Return Data'!$B$7:$R$2292,14,0)</f>
        <v>8.6593</v>
      </c>
      <c r="O18" s="61">
        <f t="shared" si="7"/>
        <v>17</v>
      </c>
      <c r="P18" s="60">
        <f>VLOOKUP($A18,'Return Data'!$B$7:$R$2292,15,0)</f>
        <v>6.2183999999999999</v>
      </c>
      <c r="Q18" s="61">
        <f t="shared" si="8"/>
        <v>14</v>
      </c>
      <c r="R18" s="60">
        <f>VLOOKUP($A18,'Return Data'!$B$7:$R$2292,16,0)</f>
        <v>1.2887999999999999</v>
      </c>
      <c r="S18" s="62">
        <f t="shared" si="6"/>
        <v>20</v>
      </c>
    </row>
    <row r="19" spans="1:19" x14ac:dyDescent="0.3">
      <c r="A19" s="58" t="s">
        <v>793</v>
      </c>
      <c r="B19" s="59">
        <f>VLOOKUP($A19,'Return Data'!$B$7:$R$2292,3,0)</f>
        <v>44918</v>
      </c>
      <c r="C19" s="60">
        <f>VLOOKUP($A19,'Return Data'!$B$7:$R$2292,4,0)</f>
        <v>16.408999999999999</v>
      </c>
      <c r="D19" s="60">
        <f>VLOOKUP($A19,'Return Data'!$B$7:$R$2292,10,0)</f>
        <v>-4.2599999999999999E-2</v>
      </c>
      <c r="E19" s="61">
        <f t="shared" si="0"/>
        <v>11</v>
      </c>
      <c r="F19" s="60">
        <f>VLOOKUP($A19,'Return Data'!$B$7:$R$2292,11,0)</f>
        <v>13.8249</v>
      </c>
      <c r="G19" s="61">
        <f t="shared" si="1"/>
        <v>8</v>
      </c>
      <c r="H19" s="60">
        <f>VLOOKUP($A19,'Return Data'!$B$7:$R$2292,12,0)</f>
        <v>2.5754999999999999</v>
      </c>
      <c r="I19" s="61">
        <f t="shared" si="2"/>
        <v>12</v>
      </c>
      <c r="J19" s="60">
        <f>VLOOKUP($A19,'Return Data'!$B$7:$R$2292,13,0)</f>
        <v>0.98470000000000002</v>
      </c>
      <c r="K19" s="61">
        <f t="shared" si="3"/>
        <v>11</v>
      </c>
      <c r="L19" s="60">
        <f>VLOOKUP($A19,'Return Data'!$B$7:$R$2292,17,0)</f>
        <v>16.645299999999999</v>
      </c>
      <c r="M19" s="61">
        <f t="shared" si="4"/>
        <v>7</v>
      </c>
      <c r="N19" s="60">
        <f>VLOOKUP($A19,'Return Data'!$B$7:$R$2292,14,0)</f>
        <v>14.601699999999999</v>
      </c>
      <c r="O19" s="61">
        <f t="shared" si="7"/>
        <v>10</v>
      </c>
      <c r="P19" s="60"/>
      <c r="Q19" s="61"/>
      <c r="R19" s="60">
        <f>VLOOKUP($A19,'Return Data'!$B$7:$R$2292,16,0)</f>
        <v>15.4793</v>
      </c>
      <c r="S19" s="62">
        <f t="shared" si="6"/>
        <v>4</v>
      </c>
    </row>
    <row r="20" spans="1:19" x14ac:dyDescent="0.3">
      <c r="A20" s="58" t="s">
        <v>795</v>
      </c>
      <c r="B20" s="59">
        <f>VLOOKUP($A20,'Return Data'!$B$7:$R$2292,3,0)</f>
        <v>0</v>
      </c>
      <c r="C20" s="60">
        <f>VLOOKUP($A20,'Return Data'!$B$7:$R$2292,4,0)</f>
        <v>0</v>
      </c>
      <c r="D20" s="60">
        <f>VLOOKUP($A20,'Return Data'!$B$7:$R$2292,10,0)</f>
        <v>0</v>
      </c>
      <c r="E20" s="61">
        <f t="shared" si="0"/>
        <v>10</v>
      </c>
      <c r="F20" s="60">
        <f>VLOOKUP($A20,'Return Data'!$B$7:$R$2292,11,0)</f>
        <v>0</v>
      </c>
      <c r="G20" s="61">
        <f t="shared" si="1"/>
        <v>21</v>
      </c>
      <c r="H20" s="60">
        <f>VLOOKUP($A20,'Return Data'!$B$7:$R$2292,12,0)</f>
        <v>0</v>
      </c>
      <c r="I20" s="61">
        <f t="shared" si="2"/>
        <v>14</v>
      </c>
      <c r="J20" s="60">
        <f>VLOOKUP($A20,'Return Data'!$B$7:$R$2292,13,0)</f>
        <v>0</v>
      </c>
      <c r="K20" s="61">
        <f t="shared" si="3"/>
        <v>13</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44918</v>
      </c>
      <c r="C21" s="60">
        <f>VLOOKUP($A21,'Return Data'!$B$7:$R$2292,4,0)</f>
        <v>18.213000000000001</v>
      </c>
      <c r="D21" s="60">
        <f>VLOOKUP($A21,'Return Data'!$B$7:$R$2292,10,0)</f>
        <v>-0.64370000000000005</v>
      </c>
      <c r="E21" s="61">
        <f t="shared" si="0"/>
        <v>12</v>
      </c>
      <c r="F21" s="60">
        <f>VLOOKUP($A21,'Return Data'!$B$7:$R$2292,11,0)</f>
        <v>7.2110000000000003</v>
      </c>
      <c r="G21" s="61">
        <f t="shared" si="1"/>
        <v>19</v>
      </c>
      <c r="H21" s="60">
        <f>VLOOKUP($A21,'Return Data'!$B$7:$R$2292,12,0)</f>
        <v>-3.4459</v>
      </c>
      <c r="I21" s="61">
        <f t="shared" si="2"/>
        <v>19</v>
      </c>
      <c r="J21" s="60">
        <f>VLOOKUP($A21,'Return Data'!$B$7:$R$2292,13,0)</f>
        <v>-7.9408000000000003</v>
      </c>
      <c r="K21" s="61">
        <f t="shared" si="3"/>
        <v>19</v>
      </c>
      <c r="L21" s="60">
        <f>VLOOKUP($A21,'Return Data'!$B$7:$R$2292,17,0)</f>
        <v>14.1684</v>
      </c>
      <c r="M21" s="61">
        <f t="shared" si="4"/>
        <v>12</v>
      </c>
      <c r="N21" s="60">
        <f>VLOOKUP($A21,'Return Data'!$B$7:$R$2292,14,0)</f>
        <v>15.5679</v>
      </c>
      <c r="O21" s="61">
        <f t="shared" si="7"/>
        <v>8</v>
      </c>
      <c r="P21" s="60"/>
      <c r="Q21" s="61"/>
      <c r="R21" s="60">
        <f>VLOOKUP($A21,'Return Data'!$B$7:$R$2292,16,0)</f>
        <v>18.046700000000001</v>
      </c>
      <c r="S21" s="62">
        <f t="shared" si="6"/>
        <v>3</v>
      </c>
    </row>
    <row r="22" spans="1:19" x14ac:dyDescent="0.3">
      <c r="A22" s="58" t="s">
        <v>2015</v>
      </c>
      <c r="B22" s="59">
        <f>VLOOKUP($A22,'Return Data'!$B$7:$R$2292,3,0)</f>
        <v>44918</v>
      </c>
      <c r="C22" s="60">
        <f>VLOOKUP($A22,'Return Data'!$B$7:$R$2292,4,0)</f>
        <v>32.526800000000001</v>
      </c>
      <c r="D22" s="60">
        <f>VLOOKUP($A22,'Return Data'!$B$7:$R$2292,10,0)</f>
        <v>-1.2742</v>
      </c>
      <c r="E22" s="61">
        <f t="shared" si="0"/>
        <v>14</v>
      </c>
      <c r="F22" s="60">
        <f>VLOOKUP($A22,'Return Data'!$B$7:$R$2292,11,0)</f>
        <v>11.9032</v>
      </c>
      <c r="G22" s="61">
        <f t="shared" si="1"/>
        <v>14</v>
      </c>
      <c r="H22" s="60">
        <f>VLOOKUP($A22,'Return Data'!$B$7:$R$2292,12,0)</f>
        <v>6.4965000000000002</v>
      </c>
      <c r="I22" s="61">
        <f t="shared" si="2"/>
        <v>5</v>
      </c>
      <c r="J22" s="60">
        <f>VLOOKUP($A22,'Return Data'!$B$7:$R$2292,13,0)</f>
        <v>1.2103999999999999</v>
      </c>
      <c r="K22" s="61">
        <f t="shared" si="3"/>
        <v>9</v>
      </c>
      <c r="L22" s="60">
        <f>VLOOKUP($A22,'Return Data'!$B$7:$R$2292,17,0)</f>
        <v>8.1145999999999994</v>
      </c>
      <c r="M22" s="61">
        <f t="shared" si="4"/>
        <v>19</v>
      </c>
      <c r="N22" s="60">
        <f>VLOOKUP($A22,'Return Data'!$B$7:$R$2292,14,0)</f>
        <v>9.8648000000000007</v>
      </c>
      <c r="O22" s="61">
        <f t="shared" si="7"/>
        <v>16</v>
      </c>
      <c r="P22" s="60">
        <f>VLOOKUP($A22,'Return Data'!$B$7:$R$2292,15,0)</f>
        <v>8.4880999999999993</v>
      </c>
      <c r="Q22" s="61">
        <f t="shared" si="8"/>
        <v>9</v>
      </c>
      <c r="R22" s="60">
        <f>VLOOKUP($A22,'Return Data'!$B$7:$R$2292,16,0)</f>
        <v>13.045199999999999</v>
      </c>
      <c r="S22" s="62">
        <f t="shared" si="6"/>
        <v>13</v>
      </c>
    </row>
    <row r="23" spans="1:19" x14ac:dyDescent="0.3">
      <c r="A23" s="58" t="s">
        <v>798</v>
      </c>
      <c r="B23" s="59">
        <f>VLOOKUP($A23,'Return Data'!$B$7:$R$2292,3,0)</f>
        <v>44918</v>
      </c>
      <c r="C23" s="60">
        <f>VLOOKUP($A23,'Return Data'!$B$7:$R$2292,4,0)</f>
        <v>79.346500000000006</v>
      </c>
      <c r="D23" s="60">
        <f>VLOOKUP($A23,'Return Data'!$B$7:$R$2292,10,0)</f>
        <v>-1.6581999999999999</v>
      </c>
      <c r="E23" s="61">
        <f t="shared" si="0"/>
        <v>15</v>
      </c>
      <c r="F23" s="60">
        <f>VLOOKUP($A23,'Return Data'!$B$7:$R$2292,11,0)</f>
        <v>13.1732</v>
      </c>
      <c r="G23" s="61">
        <f t="shared" si="1"/>
        <v>13</v>
      </c>
      <c r="H23" s="60">
        <f>VLOOKUP($A23,'Return Data'!$B$7:$R$2292,12,0)</f>
        <v>4.3037000000000001</v>
      </c>
      <c r="I23" s="61">
        <f t="shared" si="2"/>
        <v>8</v>
      </c>
      <c r="J23" s="60">
        <f>VLOOKUP($A23,'Return Data'!$B$7:$R$2292,13,0)</f>
        <v>5.8202999999999996</v>
      </c>
      <c r="K23" s="61">
        <f t="shared" si="3"/>
        <v>5</v>
      </c>
      <c r="L23" s="60">
        <f>VLOOKUP($A23,'Return Data'!$B$7:$R$2292,17,0)</f>
        <v>21.436299999999999</v>
      </c>
      <c r="M23" s="61">
        <f t="shared" si="4"/>
        <v>3</v>
      </c>
      <c r="N23" s="60">
        <f>VLOOKUP($A23,'Return Data'!$B$7:$R$2292,14,0)</f>
        <v>18.827200000000001</v>
      </c>
      <c r="O23" s="61">
        <f t="shared" si="7"/>
        <v>4</v>
      </c>
      <c r="P23" s="60">
        <f>VLOOKUP($A23,'Return Data'!$B$7:$R$2292,15,0)</f>
        <v>9.4649999999999999</v>
      </c>
      <c r="Q23" s="61">
        <f t="shared" si="8"/>
        <v>7</v>
      </c>
      <c r="R23" s="60">
        <f>VLOOKUP($A23,'Return Data'!$B$7:$R$2292,16,0)</f>
        <v>13.818</v>
      </c>
      <c r="S23" s="62">
        <f t="shared" si="6"/>
        <v>9</v>
      </c>
    </row>
    <row r="24" spans="1:19" x14ac:dyDescent="0.3">
      <c r="A24" s="58" t="s">
        <v>800</v>
      </c>
      <c r="B24" s="59">
        <f>VLOOKUP($A24,'Return Data'!$B$7:$R$2292,3,0)</f>
        <v>44918</v>
      </c>
      <c r="C24" s="60">
        <f>VLOOKUP($A24,'Return Data'!$B$7:$R$2292,4,0)</f>
        <v>56.442399999999999</v>
      </c>
      <c r="D24" s="60">
        <f>VLOOKUP($A24,'Return Data'!$B$7:$R$2292,10,0)</f>
        <v>-2.7176</v>
      </c>
      <c r="E24" s="61">
        <f t="shared" si="0"/>
        <v>16</v>
      </c>
      <c r="F24" s="60">
        <f>VLOOKUP($A24,'Return Data'!$B$7:$R$2292,11,0)</f>
        <v>17.096</v>
      </c>
      <c r="G24" s="61">
        <f t="shared" si="1"/>
        <v>4</v>
      </c>
      <c r="H24" s="60">
        <f>VLOOKUP($A24,'Return Data'!$B$7:$R$2292,12,0)</f>
        <v>7.4916999999999998</v>
      </c>
      <c r="I24" s="61">
        <f t="shared" si="2"/>
        <v>3</v>
      </c>
      <c r="J24" s="60">
        <f>VLOOKUP($A24,'Return Data'!$B$7:$R$2292,13,0)</f>
        <v>5.1764000000000001</v>
      </c>
      <c r="K24" s="61">
        <f t="shared" si="3"/>
        <v>6</v>
      </c>
      <c r="L24" s="60">
        <f>VLOOKUP($A24,'Return Data'!$B$7:$R$2292,17,0)</f>
        <v>20.892399999999999</v>
      </c>
      <c r="M24" s="61">
        <f t="shared" si="4"/>
        <v>4</v>
      </c>
      <c r="N24" s="60">
        <f>VLOOKUP($A24,'Return Data'!$B$7:$R$2292,14,0)</f>
        <v>20.680800000000001</v>
      </c>
      <c r="O24" s="61">
        <f t="shared" si="7"/>
        <v>2</v>
      </c>
      <c r="P24" s="60">
        <f>VLOOKUP($A24,'Return Data'!$B$7:$R$2292,15,0)</f>
        <v>10.894299999999999</v>
      </c>
      <c r="Q24" s="61">
        <f t="shared" si="8"/>
        <v>4</v>
      </c>
      <c r="R24" s="60">
        <f>VLOOKUP($A24,'Return Data'!$B$7:$R$2292,16,0)</f>
        <v>12.7677</v>
      </c>
      <c r="S24" s="62">
        <f t="shared" si="6"/>
        <v>15</v>
      </c>
    </row>
    <row r="25" spans="1:19" x14ac:dyDescent="0.3">
      <c r="A25" s="58" t="s">
        <v>803</v>
      </c>
      <c r="B25" s="59">
        <f>VLOOKUP($A25,'Return Data'!$B$7:$R$2292,3,0)</f>
        <v>44918</v>
      </c>
      <c r="C25" s="60">
        <f>VLOOKUP($A25,'Return Data'!$B$7:$R$2292,4,0)</f>
        <v>225.917</v>
      </c>
      <c r="D25" s="60">
        <f>VLOOKUP($A25,'Return Data'!$B$7:$R$2292,10,0)</f>
        <v>-3.2347000000000001</v>
      </c>
      <c r="E25" s="61">
        <f t="shared" si="0"/>
        <v>18</v>
      </c>
      <c r="F25" s="60">
        <f>VLOOKUP($A25,'Return Data'!$B$7:$R$2292,11,0)</f>
        <v>10.065</v>
      </c>
      <c r="G25" s="61">
        <f t="shared" si="1"/>
        <v>17</v>
      </c>
      <c r="H25" s="60">
        <f>VLOOKUP($A25,'Return Data'!$B$7:$R$2292,12,0)</f>
        <v>-2.3317000000000001</v>
      </c>
      <c r="I25" s="61">
        <f t="shared" si="2"/>
        <v>18</v>
      </c>
      <c r="J25" s="60">
        <f>VLOOKUP($A25,'Return Data'!$B$7:$R$2292,13,0)</f>
        <v>-9.1906999999999996</v>
      </c>
      <c r="K25" s="61">
        <f t="shared" si="3"/>
        <v>20</v>
      </c>
      <c r="L25" s="60">
        <f>VLOOKUP($A25,'Return Data'!$B$7:$R$2292,17,0)</f>
        <v>14.4251</v>
      </c>
      <c r="M25" s="61">
        <f t="shared" si="4"/>
        <v>11</v>
      </c>
      <c r="N25" s="60">
        <f>VLOOKUP($A25,'Return Data'!$B$7:$R$2292,14,0)</f>
        <v>13.7193</v>
      </c>
      <c r="O25" s="61">
        <f t="shared" si="7"/>
        <v>12</v>
      </c>
      <c r="P25" s="60">
        <f>VLOOKUP($A25,'Return Data'!$B$7:$R$2292,15,0)</f>
        <v>10.5726</v>
      </c>
      <c r="Q25" s="61">
        <f t="shared" si="8"/>
        <v>6</v>
      </c>
      <c r="R25" s="60">
        <f>VLOOKUP($A25,'Return Data'!$B$7:$R$2292,16,0)</f>
        <v>18.671900000000001</v>
      </c>
      <c r="S25" s="62">
        <f t="shared" si="6"/>
        <v>2</v>
      </c>
    </row>
    <row r="26" spans="1:19" x14ac:dyDescent="0.3">
      <c r="A26" s="58" t="s">
        <v>1864</v>
      </c>
      <c r="B26" s="59">
        <f>VLOOKUP($A26,'Return Data'!$B$7:$R$2292,3,0)</f>
        <v>44918</v>
      </c>
      <c r="C26" s="60">
        <f>VLOOKUP($A26,'Return Data'!$B$7:$R$2292,4,0)</f>
        <v>106.82389999999999</v>
      </c>
      <c r="D26" s="60">
        <f>VLOOKUP($A26,'Return Data'!$B$7:$R$2292,10,0)</f>
        <v>-1.0522</v>
      </c>
      <c r="E26" s="61">
        <f t="shared" si="0"/>
        <v>13</v>
      </c>
      <c r="F26" s="60">
        <f>VLOOKUP($A26,'Return Data'!$B$7:$R$2292,11,0)</f>
        <v>13.782299999999999</v>
      </c>
      <c r="G26" s="61">
        <f t="shared" si="1"/>
        <v>9</v>
      </c>
      <c r="H26" s="60">
        <f>VLOOKUP($A26,'Return Data'!$B$7:$R$2292,12,0)</f>
        <v>-0.45900000000000002</v>
      </c>
      <c r="I26" s="61">
        <f t="shared" si="2"/>
        <v>17</v>
      </c>
      <c r="J26" s="60">
        <f>VLOOKUP($A26,'Return Data'!$B$7:$R$2292,13,0)</f>
        <v>-1.8974</v>
      </c>
      <c r="K26" s="61">
        <f t="shared" si="3"/>
        <v>16</v>
      </c>
      <c r="L26" s="60">
        <f>VLOOKUP($A26,'Return Data'!$B$7:$R$2292,17,0)</f>
        <v>15.3104</v>
      </c>
      <c r="M26" s="61">
        <f t="shared" si="4"/>
        <v>10</v>
      </c>
      <c r="N26" s="60">
        <f>VLOOKUP($A26,'Return Data'!$B$7:$R$2292,14,0)</f>
        <v>15.4794</v>
      </c>
      <c r="O26" s="61">
        <f t="shared" si="7"/>
        <v>9</v>
      </c>
      <c r="P26" s="60">
        <f>VLOOKUP($A26,'Return Data'!$B$7:$R$2292,15,0)</f>
        <v>11.36</v>
      </c>
      <c r="Q26" s="61">
        <f t="shared" si="8"/>
        <v>3</v>
      </c>
      <c r="R26" s="60">
        <f>VLOOKUP($A26,'Return Data'!$B$7:$R$2292,16,0)</f>
        <v>14.8324</v>
      </c>
      <c r="S26" s="62">
        <f t="shared" si="6"/>
        <v>7</v>
      </c>
    </row>
    <row r="27" spans="1:19" x14ac:dyDescent="0.3">
      <c r="A27" s="58" t="s">
        <v>807</v>
      </c>
      <c r="B27" s="59">
        <f>VLOOKUP($A27,'Return Data'!$B$7:$R$2292,3,0)</f>
        <v>44918</v>
      </c>
      <c r="C27" s="60">
        <f>VLOOKUP($A27,'Return Data'!$B$7:$R$2292,4,0)</f>
        <v>15.3688</v>
      </c>
      <c r="D27" s="60">
        <f>VLOOKUP($A27,'Return Data'!$B$7:$R$2292,10,0)</f>
        <v>3.2086000000000001</v>
      </c>
      <c r="E27" s="61">
        <f t="shared" si="0"/>
        <v>2</v>
      </c>
      <c r="F27" s="60">
        <f>VLOOKUP($A27,'Return Data'!$B$7:$R$2292,11,0)</f>
        <v>15.6488</v>
      </c>
      <c r="G27" s="61">
        <f t="shared" si="1"/>
        <v>7</v>
      </c>
      <c r="H27" s="60">
        <f>VLOOKUP($A27,'Return Data'!$B$7:$R$2292,12,0)</f>
        <v>3.1989000000000001</v>
      </c>
      <c r="I27" s="61">
        <f t="shared" si="2"/>
        <v>10</v>
      </c>
      <c r="J27" s="60">
        <f>VLOOKUP($A27,'Return Data'!$B$7:$R$2292,13,0)</f>
        <v>4.0471000000000004</v>
      </c>
      <c r="K27" s="61">
        <f t="shared" si="3"/>
        <v>7</v>
      </c>
      <c r="L27" s="60">
        <f>VLOOKUP($A27,'Return Data'!$B$7:$R$2292,17,0)</f>
        <v>18.507000000000001</v>
      </c>
      <c r="M27" s="61">
        <f t="shared" si="4"/>
        <v>6</v>
      </c>
      <c r="N27" s="60"/>
      <c r="O27" s="61"/>
      <c r="P27" s="60"/>
      <c r="Q27" s="61"/>
      <c r="R27" s="60">
        <f>VLOOKUP($A27,'Return Data'!$B$7:$R$2292,16,0)</f>
        <v>15.1204</v>
      </c>
      <c r="S27" s="62">
        <f t="shared" si="6"/>
        <v>6</v>
      </c>
    </row>
    <row r="28" spans="1:19" x14ac:dyDescent="0.3">
      <c r="A28" s="58" t="s">
        <v>809</v>
      </c>
      <c r="B28" s="59">
        <f>VLOOKUP($A28,'Return Data'!$B$7:$R$2292,3,0)</f>
        <v>44918</v>
      </c>
      <c r="C28" s="60">
        <f>VLOOKUP($A28,'Return Data'!$B$7:$R$2292,4,0)</f>
        <v>17.940000000000001</v>
      </c>
      <c r="D28" s="60">
        <f>VLOOKUP($A28,'Return Data'!$B$7:$R$2292,10,0)</f>
        <v>0.6734</v>
      </c>
      <c r="E28" s="61">
        <f t="shared" si="0"/>
        <v>9</v>
      </c>
      <c r="F28" s="60">
        <f>VLOOKUP($A28,'Return Data'!$B$7:$R$2292,11,0)</f>
        <v>13.6882</v>
      </c>
      <c r="G28" s="61">
        <f t="shared" si="1"/>
        <v>11</v>
      </c>
      <c r="H28" s="60">
        <f>VLOOKUP($A28,'Return Data'!$B$7:$R$2292,12,0)</f>
        <v>4.851</v>
      </c>
      <c r="I28" s="61">
        <f t="shared" si="2"/>
        <v>7</v>
      </c>
      <c r="J28" s="60">
        <f>VLOOKUP($A28,'Return Data'!$B$7:$R$2292,13,0)</f>
        <v>-0.16689999999999999</v>
      </c>
      <c r="K28" s="61">
        <f t="shared" si="3"/>
        <v>14</v>
      </c>
      <c r="L28" s="60">
        <f>VLOOKUP($A28,'Return Data'!$B$7:$R$2292,17,0)</f>
        <v>16.3599</v>
      </c>
      <c r="M28" s="61">
        <f t="shared" si="4"/>
        <v>8</v>
      </c>
      <c r="N28" s="60">
        <f>VLOOKUP($A28,'Return Data'!$B$7:$R$2292,14,0)</f>
        <v>16.538699999999999</v>
      </c>
      <c r="O28" s="61">
        <f t="shared" si="7"/>
        <v>7</v>
      </c>
      <c r="P28" s="60"/>
      <c r="Q28" s="61"/>
      <c r="R28" s="60">
        <f>VLOOKUP($A28,'Return Data'!$B$7:$R$2292,16,0)</f>
        <v>18.838100000000001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-0.37970476190476182</v>
      </c>
      <c r="E30" s="69"/>
      <c r="F30" s="70">
        <f>AVERAGE(F8:F28)</f>
        <v>12.704985714285712</v>
      </c>
      <c r="G30" s="69"/>
      <c r="H30" s="70">
        <f>AVERAGE(H8:H28)</f>
        <v>2.5679619047619049</v>
      </c>
      <c r="I30" s="69"/>
      <c r="J30" s="70">
        <f>AVERAGE(J8:J28)</f>
        <v>0.68375714285714295</v>
      </c>
      <c r="K30" s="69"/>
      <c r="L30" s="70">
        <f>AVERAGE(L8:L28)</f>
        <v>14.611985714285714</v>
      </c>
      <c r="M30" s="69"/>
      <c r="N30" s="70">
        <f>AVERAGE(N8:N28)</f>
        <v>13.750240000000002</v>
      </c>
      <c r="O30" s="69"/>
      <c r="P30" s="70">
        <f>AVERAGE(P8:P28)</f>
        <v>9.1658266666666677</v>
      </c>
      <c r="Q30" s="69"/>
      <c r="R30" s="70">
        <f>AVERAGE(R8:R28)</f>
        <v>12.431590476190475</v>
      </c>
      <c r="S30" s="71"/>
    </row>
    <row r="31" spans="1:19" x14ac:dyDescent="0.3">
      <c r="A31" s="68" t="s">
        <v>28</v>
      </c>
      <c r="B31" s="69"/>
      <c r="C31" s="69"/>
      <c r="D31" s="70">
        <f>MIN(D8:D28)</f>
        <v>-5.5420999999999996</v>
      </c>
      <c r="E31" s="69"/>
      <c r="F31" s="70">
        <f>MIN(F8:F28)</f>
        <v>0</v>
      </c>
      <c r="G31" s="69"/>
      <c r="H31" s="70">
        <f>MIN(H8:H28)</f>
        <v>-9.3538999999999994</v>
      </c>
      <c r="I31" s="69"/>
      <c r="J31" s="70">
        <f>MIN(J8:J28)</f>
        <v>-14.3109</v>
      </c>
      <c r="K31" s="69"/>
      <c r="L31" s="70">
        <f>MIN(L8:L28)</f>
        <v>0</v>
      </c>
      <c r="M31" s="69"/>
      <c r="N31" s="70">
        <f>MIN(N8:N28)</f>
        <v>0</v>
      </c>
      <c r="O31" s="69"/>
      <c r="P31" s="70">
        <f>MIN(P8:P28)</f>
        <v>4.6047000000000002</v>
      </c>
      <c r="Q31" s="69"/>
      <c r="R31" s="70">
        <f>MIN(R8:R28)</f>
        <v>0</v>
      </c>
      <c r="S31" s="71"/>
    </row>
    <row r="32" spans="1:19" ht="15" thickBot="1" x14ac:dyDescent="0.35">
      <c r="A32" s="72" t="s">
        <v>29</v>
      </c>
      <c r="B32" s="73"/>
      <c r="C32" s="73"/>
      <c r="D32" s="74">
        <f>MAX(D8:D28)</f>
        <v>3.6480999999999999</v>
      </c>
      <c r="E32" s="73"/>
      <c r="F32" s="74">
        <f>MAX(F8:F28)</f>
        <v>19.71</v>
      </c>
      <c r="G32" s="73"/>
      <c r="H32" s="74">
        <f>MAX(H8:H28)</f>
        <v>15.469900000000001</v>
      </c>
      <c r="I32" s="73"/>
      <c r="J32" s="74">
        <f>MAX(J8:J28)</f>
        <v>17.881399999999999</v>
      </c>
      <c r="K32" s="73"/>
      <c r="L32" s="74">
        <f>MAX(L8:L28)</f>
        <v>29.061900000000001</v>
      </c>
      <c r="M32" s="73"/>
      <c r="N32" s="74">
        <f>MAX(N8:N28)</f>
        <v>20.970099999999999</v>
      </c>
      <c r="O32" s="73"/>
      <c r="P32" s="74">
        <f>MAX(P8:P28)</f>
        <v>14.1676</v>
      </c>
      <c r="Q32" s="73"/>
      <c r="R32" s="74">
        <f>MAX(R8:R28)</f>
        <v>18.838100000000001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44918</v>
      </c>
      <c r="C8" s="60">
        <f>VLOOKUP($A8,'Return Data'!$B$7:$R$2292,4,0)</f>
        <v>54.910600000000002</v>
      </c>
      <c r="D8" s="60">
        <f>VLOOKUP($A8,'Return Data'!$B$7:$R$2292,10,0)</f>
        <v>-5.6425999999999998</v>
      </c>
      <c r="E8" s="61">
        <f t="shared" ref="E8:E29" si="0">RANK(D8,D$8:D$29,0)</f>
        <v>18</v>
      </c>
      <c r="F8" s="60">
        <f>VLOOKUP($A8,'Return Data'!$B$7:$R$2292,11,0)</f>
        <v>10.67</v>
      </c>
      <c r="G8" s="61">
        <f t="shared" ref="G8:G29" si="1">RANK(F8,F$8:F$29,0)</f>
        <v>20</v>
      </c>
      <c r="H8" s="60">
        <f>VLOOKUP($A8,'Return Data'!$B$7:$R$2292,12,0)</f>
        <v>-1.8144</v>
      </c>
      <c r="I8" s="61">
        <f t="shared" ref="I8:I29" si="2">RANK(H8,H$8:H$29,0)</f>
        <v>22</v>
      </c>
      <c r="J8" s="60">
        <f>VLOOKUP($A8,'Return Data'!$B$7:$R$2292,13,0)</f>
        <v>-8.1753</v>
      </c>
      <c r="K8" s="61">
        <f t="shared" ref="K8:K29" si="3">RANK(J8,J$8:J$29,0)</f>
        <v>22</v>
      </c>
      <c r="L8" s="60">
        <f>VLOOKUP($A8,'Return Data'!$B$7:$R$2292,17,0)</f>
        <v>19.049299999999999</v>
      </c>
      <c r="M8" s="61">
        <f t="shared" ref="M8:M29" si="4">RANK(L8,L$8:L$29,0)</f>
        <v>20</v>
      </c>
      <c r="N8" s="60">
        <f>VLOOKUP($A8,'Return Data'!$B$7:$R$2292,14,0)</f>
        <v>19.444299999999998</v>
      </c>
      <c r="O8" s="61">
        <f t="shared" ref="O8:O19" si="5">RANK(N8,N$8:N$29,0)</f>
        <v>19</v>
      </c>
      <c r="P8" s="60">
        <f>VLOOKUP($A8,'Return Data'!$B$7:$R$2292,15,0)</f>
        <v>3.3816999999999999</v>
      </c>
      <c r="Q8" s="61">
        <f>RANK(P8,P$8:P$29,0)</f>
        <v>14</v>
      </c>
      <c r="R8" s="60">
        <f>VLOOKUP($A8,'Return Data'!$B$7:$R$2292,16,0)</f>
        <v>15.2919</v>
      </c>
      <c r="S8" s="62">
        <f t="shared" ref="S8:S29" si="6">RANK(R8,R$8:R$29,0)</f>
        <v>18</v>
      </c>
    </row>
    <row r="9" spans="1:20" x14ac:dyDescent="0.3">
      <c r="A9" s="58" t="s">
        <v>1319</v>
      </c>
      <c r="B9" s="59">
        <f>VLOOKUP($A9,'Return Data'!$B$7:$R$2292,3,0)</f>
        <v>44918</v>
      </c>
      <c r="C9" s="60">
        <f>VLOOKUP($A9,'Return Data'!$B$7:$R$2292,4,0)</f>
        <v>69.22</v>
      </c>
      <c r="D9" s="60">
        <f>VLOOKUP($A9,'Return Data'!$B$7:$R$2292,10,0)</f>
        <v>-2.7399</v>
      </c>
      <c r="E9" s="61">
        <f t="shared" si="0"/>
        <v>8</v>
      </c>
      <c r="F9" s="60">
        <f>VLOOKUP($A9,'Return Data'!$B$7:$R$2292,11,0)</f>
        <v>13.1046</v>
      </c>
      <c r="G9" s="61">
        <f t="shared" si="1"/>
        <v>15</v>
      </c>
      <c r="H9" s="60">
        <f>VLOOKUP($A9,'Return Data'!$B$7:$R$2292,12,0)</f>
        <v>3.7936999999999999</v>
      </c>
      <c r="I9" s="61">
        <f t="shared" si="2"/>
        <v>7</v>
      </c>
      <c r="J9" s="60">
        <f>VLOOKUP($A9,'Return Data'!$B$7:$R$2292,13,0)</f>
        <v>3.6848000000000001</v>
      </c>
      <c r="K9" s="61">
        <f t="shared" si="3"/>
        <v>7</v>
      </c>
      <c r="L9" s="60">
        <f>VLOOKUP($A9,'Return Data'!$B$7:$R$2292,17,0)</f>
        <v>28.715699999999998</v>
      </c>
      <c r="M9" s="61">
        <f t="shared" si="4"/>
        <v>12</v>
      </c>
      <c r="N9" s="60">
        <f>VLOOKUP($A9,'Return Data'!$B$7:$R$2292,14,0)</f>
        <v>27.013000000000002</v>
      </c>
      <c r="O9" s="61">
        <f t="shared" si="5"/>
        <v>14</v>
      </c>
      <c r="P9" s="60">
        <f>VLOOKUP($A9,'Return Data'!$B$7:$R$2292,15,0)</f>
        <v>17.690000000000001</v>
      </c>
      <c r="Q9" s="61">
        <f>RANK(P9,P$8:P$29,0)</f>
        <v>2</v>
      </c>
      <c r="R9" s="60">
        <f>VLOOKUP($A9,'Return Data'!$B$7:$R$2292,16,0)</f>
        <v>23.773</v>
      </c>
      <c r="S9" s="62">
        <f t="shared" si="6"/>
        <v>8</v>
      </c>
    </row>
    <row r="10" spans="1:20" x14ac:dyDescent="0.3">
      <c r="A10" s="58" t="s">
        <v>1988</v>
      </c>
      <c r="B10" s="59">
        <f>VLOOKUP($A10,'Return Data'!$B$7:$R$2292,3,0)</f>
        <v>44918</v>
      </c>
      <c r="C10" s="60">
        <f>VLOOKUP($A10,'Return Data'!$B$7:$R$2292,4,0)</f>
        <v>27.59</v>
      </c>
      <c r="D10" s="60">
        <f>VLOOKUP($A10,'Return Data'!$B$7:$R$2292,10,0)</f>
        <v>-4.6318999999999999</v>
      </c>
      <c r="E10" s="61">
        <f t="shared" si="0"/>
        <v>15</v>
      </c>
      <c r="F10" s="60">
        <f>VLOOKUP($A10,'Return Data'!$B$7:$R$2292,11,0)</f>
        <v>15.8757</v>
      </c>
      <c r="G10" s="61">
        <f t="shared" si="1"/>
        <v>8</v>
      </c>
      <c r="H10" s="60">
        <f>VLOOKUP($A10,'Return Data'!$B$7:$R$2292,12,0)</f>
        <v>0.84060000000000001</v>
      </c>
      <c r="I10" s="61">
        <f t="shared" si="2"/>
        <v>16</v>
      </c>
      <c r="J10" s="60">
        <f>VLOOKUP($A10,'Return Data'!$B$7:$R$2292,13,0)</f>
        <v>-1.2526999999999999</v>
      </c>
      <c r="K10" s="61">
        <f t="shared" si="3"/>
        <v>17</v>
      </c>
      <c r="L10" s="60">
        <f>VLOOKUP($A10,'Return Data'!$B$7:$R$2292,17,0)</f>
        <v>30.502400000000002</v>
      </c>
      <c r="M10" s="61">
        <f t="shared" si="4"/>
        <v>10</v>
      </c>
      <c r="N10" s="60">
        <f>VLOOKUP($A10,'Return Data'!$B$7:$R$2292,14,0)</f>
        <v>37.951500000000003</v>
      </c>
      <c r="O10" s="61">
        <f t="shared" si="5"/>
        <v>3</v>
      </c>
      <c r="P10" s="60"/>
      <c r="Q10" s="61"/>
      <c r="R10" s="60">
        <f>VLOOKUP($A10,'Return Data'!$B$7:$R$2292,16,0)</f>
        <v>28.769200000000001</v>
      </c>
      <c r="S10" s="62">
        <f t="shared" si="6"/>
        <v>2</v>
      </c>
    </row>
    <row r="11" spans="1:20" x14ac:dyDescent="0.3">
      <c r="A11" s="58" t="s">
        <v>1321</v>
      </c>
      <c r="B11" s="59">
        <f>VLOOKUP($A11,'Return Data'!$B$7:$R$2292,3,0)</f>
        <v>44918</v>
      </c>
      <c r="C11" s="60">
        <f>VLOOKUP($A11,'Return Data'!$B$7:$R$2292,4,0)</f>
        <v>25.38</v>
      </c>
      <c r="D11" s="60">
        <f>VLOOKUP($A11,'Return Data'!$B$7:$R$2292,10,0)</f>
        <v>-4.0453999999999999</v>
      </c>
      <c r="E11" s="61">
        <f t="shared" si="0"/>
        <v>14</v>
      </c>
      <c r="F11" s="60">
        <f>VLOOKUP($A11,'Return Data'!$B$7:$R$2292,11,0)</f>
        <v>13.253</v>
      </c>
      <c r="G11" s="61">
        <f t="shared" si="1"/>
        <v>13</v>
      </c>
      <c r="H11" s="60">
        <f>VLOOKUP($A11,'Return Data'!$B$7:$R$2292,12,0)</f>
        <v>1.7234</v>
      </c>
      <c r="I11" s="61">
        <f t="shared" si="2"/>
        <v>13</v>
      </c>
      <c r="J11" s="60">
        <f>VLOOKUP($A11,'Return Data'!$B$7:$R$2292,13,0)</f>
        <v>6.3704999999999998</v>
      </c>
      <c r="K11" s="61">
        <f t="shared" si="3"/>
        <v>3</v>
      </c>
      <c r="L11" s="60">
        <f>VLOOKUP($A11,'Return Data'!$B$7:$R$2292,17,0)</f>
        <v>36.759</v>
      </c>
      <c r="M11" s="61">
        <f t="shared" si="4"/>
        <v>3</v>
      </c>
      <c r="N11" s="60">
        <f>VLOOKUP($A11,'Return Data'!$B$7:$R$2292,14,0)</f>
        <v>38.667299999999997</v>
      </c>
      <c r="O11" s="61">
        <f t="shared" si="5"/>
        <v>2</v>
      </c>
      <c r="P11" s="60"/>
      <c r="Q11" s="61"/>
      <c r="R11" s="60">
        <f>VLOOKUP($A11,'Return Data'!$B$7:$R$2292,16,0)</f>
        <v>27.330400000000001</v>
      </c>
      <c r="S11" s="62">
        <f t="shared" si="6"/>
        <v>4</v>
      </c>
    </row>
    <row r="12" spans="1:20" x14ac:dyDescent="0.3">
      <c r="A12" s="58" t="s">
        <v>1323</v>
      </c>
      <c r="B12" s="59">
        <f>VLOOKUP($A12,'Return Data'!$B$7:$R$2292,3,0)</f>
        <v>44918</v>
      </c>
      <c r="C12" s="60">
        <f>VLOOKUP($A12,'Return Data'!$B$7:$R$2292,4,0)</f>
        <v>116.018</v>
      </c>
      <c r="D12" s="60">
        <f>VLOOKUP($A12,'Return Data'!$B$7:$R$2292,10,0)</f>
        <v>-5.7904999999999998</v>
      </c>
      <c r="E12" s="61">
        <f t="shared" si="0"/>
        <v>20</v>
      </c>
      <c r="F12" s="60">
        <f>VLOOKUP($A12,'Return Data'!$B$7:$R$2292,11,0)</f>
        <v>11.508599999999999</v>
      </c>
      <c r="G12" s="61">
        <f t="shared" si="1"/>
        <v>17</v>
      </c>
      <c r="H12" s="60">
        <f>VLOOKUP($A12,'Return Data'!$B$7:$R$2292,12,0)</f>
        <v>-0.83930000000000005</v>
      </c>
      <c r="I12" s="61">
        <f t="shared" si="2"/>
        <v>21</v>
      </c>
      <c r="J12" s="60">
        <f>VLOOKUP($A12,'Return Data'!$B$7:$R$2292,13,0)</f>
        <v>-0.57079999999999997</v>
      </c>
      <c r="K12" s="61">
        <f t="shared" si="3"/>
        <v>15</v>
      </c>
      <c r="L12" s="60">
        <f>VLOOKUP($A12,'Return Data'!$B$7:$R$2292,17,0)</f>
        <v>25.840499999999999</v>
      </c>
      <c r="M12" s="61">
        <f t="shared" si="4"/>
        <v>18</v>
      </c>
      <c r="N12" s="60">
        <f>VLOOKUP($A12,'Return Data'!$B$7:$R$2292,14,0)</f>
        <v>28.8749</v>
      </c>
      <c r="O12" s="61">
        <f t="shared" si="5"/>
        <v>8</v>
      </c>
      <c r="P12" s="60">
        <f>VLOOKUP($A12,'Return Data'!$B$7:$R$2292,15,0)</f>
        <v>9.8046000000000006</v>
      </c>
      <c r="Q12" s="61">
        <f>RANK(P12,P$8:P$29,0)</f>
        <v>11</v>
      </c>
      <c r="R12" s="60">
        <f>VLOOKUP($A12,'Return Data'!$B$7:$R$2292,16,0)</f>
        <v>20.8431</v>
      </c>
      <c r="S12" s="62">
        <f t="shared" si="6"/>
        <v>10</v>
      </c>
    </row>
    <row r="13" spans="1:20" x14ac:dyDescent="0.3">
      <c r="A13" s="58" t="s">
        <v>1325</v>
      </c>
      <c r="B13" s="59">
        <f>VLOOKUP($A13,'Return Data'!$B$7:$R$2292,3,0)</f>
        <v>44918</v>
      </c>
      <c r="C13" s="60">
        <f>VLOOKUP($A13,'Return Data'!$B$7:$R$2292,4,0)</f>
        <v>25.957999999999998</v>
      </c>
      <c r="D13" s="60">
        <f>VLOOKUP($A13,'Return Data'!$B$7:$R$2292,10,0)</f>
        <v>-3.2896999999999998</v>
      </c>
      <c r="E13" s="61">
        <f t="shared" si="0"/>
        <v>10</v>
      </c>
      <c r="F13" s="60">
        <f>VLOOKUP($A13,'Return Data'!$B$7:$R$2292,11,0)</f>
        <v>16.013400000000001</v>
      </c>
      <c r="G13" s="61">
        <f t="shared" si="1"/>
        <v>7</v>
      </c>
      <c r="H13" s="60">
        <f>VLOOKUP($A13,'Return Data'!$B$7:$R$2292,12,0)</f>
        <v>3.5049000000000001</v>
      </c>
      <c r="I13" s="61">
        <f t="shared" si="2"/>
        <v>9</v>
      </c>
      <c r="J13" s="60">
        <f>VLOOKUP($A13,'Return Data'!$B$7:$R$2292,13,0)</f>
        <v>1.5929</v>
      </c>
      <c r="K13" s="61">
        <f t="shared" si="3"/>
        <v>11</v>
      </c>
      <c r="L13" s="60">
        <f>VLOOKUP($A13,'Return Data'!$B$7:$R$2292,17,0)</f>
        <v>31.8401</v>
      </c>
      <c r="M13" s="61">
        <f t="shared" si="4"/>
        <v>6</v>
      </c>
      <c r="N13" s="60">
        <f>VLOOKUP($A13,'Return Data'!$B$7:$R$2292,14,0)</f>
        <v>33.221499999999999</v>
      </c>
      <c r="O13" s="61">
        <f t="shared" si="5"/>
        <v>5</v>
      </c>
      <c r="P13" s="60"/>
      <c r="Q13" s="61"/>
      <c r="R13" s="60">
        <f>VLOOKUP($A13,'Return Data'!$B$7:$R$2292,16,0)</f>
        <v>27.897300000000001</v>
      </c>
      <c r="S13" s="62">
        <f t="shared" si="6"/>
        <v>3</v>
      </c>
    </row>
    <row r="14" spans="1:20" x14ac:dyDescent="0.3">
      <c r="A14" s="58" t="s">
        <v>1328</v>
      </c>
      <c r="B14" s="59">
        <f>VLOOKUP($A14,'Return Data'!$B$7:$R$2292,3,0)</f>
        <v>44918</v>
      </c>
      <c r="C14" s="60">
        <f>VLOOKUP($A14,'Return Data'!$B$7:$R$2292,4,0)</f>
        <v>101.41540000000001</v>
      </c>
      <c r="D14" s="60">
        <f>VLOOKUP($A14,'Return Data'!$B$7:$R$2292,10,0)</f>
        <v>-2.1423999999999999</v>
      </c>
      <c r="E14" s="61">
        <f t="shared" si="0"/>
        <v>5</v>
      </c>
      <c r="F14" s="60">
        <f>VLOOKUP($A14,'Return Data'!$B$7:$R$2292,11,0)</f>
        <v>17.768000000000001</v>
      </c>
      <c r="G14" s="61">
        <f t="shared" si="1"/>
        <v>5</v>
      </c>
      <c r="H14" s="60">
        <f>VLOOKUP($A14,'Return Data'!$B$7:$R$2292,12,0)</f>
        <v>5.4455999999999998</v>
      </c>
      <c r="I14" s="61">
        <f t="shared" si="2"/>
        <v>6</v>
      </c>
      <c r="J14" s="60">
        <f>VLOOKUP($A14,'Return Data'!$B$7:$R$2292,13,0)</f>
        <v>3.1690999999999998</v>
      </c>
      <c r="K14" s="61">
        <f t="shared" si="3"/>
        <v>8</v>
      </c>
      <c r="L14" s="60">
        <f>VLOOKUP($A14,'Return Data'!$B$7:$R$2292,17,0)</f>
        <v>27.5566</v>
      </c>
      <c r="M14" s="61">
        <f t="shared" si="4"/>
        <v>14</v>
      </c>
      <c r="N14" s="60">
        <f>VLOOKUP($A14,'Return Data'!$B$7:$R$2292,14,0)</f>
        <v>24.138200000000001</v>
      </c>
      <c r="O14" s="61">
        <f t="shared" si="5"/>
        <v>18</v>
      </c>
      <c r="P14" s="60">
        <f>VLOOKUP($A14,'Return Data'!$B$7:$R$2292,15,0)</f>
        <v>8.7548999999999992</v>
      </c>
      <c r="Q14" s="61">
        <f t="shared" ref="Q14:Q19" si="7">RANK(P14,P$8:P$29,0)</f>
        <v>12</v>
      </c>
      <c r="R14" s="60">
        <f>VLOOKUP($A14,'Return Data'!$B$7:$R$2292,16,0)</f>
        <v>19.4544</v>
      </c>
      <c r="S14" s="62">
        <f t="shared" si="6"/>
        <v>13</v>
      </c>
    </row>
    <row r="15" spans="1:20" x14ac:dyDescent="0.3">
      <c r="A15" s="58" t="s">
        <v>1329</v>
      </c>
      <c r="B15" s="59">
        <f>VLOOKUP($A15,'Return Data'!$B$7:$R$2292,3,0)</f>
        <v>44918</v>
      </c>
      <c r="C15" s="60">
        <f>VLOOKUP($A15,'Return Data'!$B$7:$R$2292,4,0)</f>
        <v>83.384</v>
      </c>
      <c r="D15" s="60">
        <f>VLOOKUP($A15,'Return Data'!$B$7:$R$2292,10,0)</f>
        <v>-0.79710000000000003</v>
      </c>
      <c r="E15" s="61">
        <f t="shared" si="0"/>
        <v>3</v>
      </c>
      <c r="F15" s="60">
        <f>VLOOKUP($A15,'Return Data'!$B$7:$R$2292,11,0)</f>
        <v>20.117000000000001</v>
      </c>
      <c r="G15" s="61">
        <f t="shared" si="1"/>
        <v>3</v>
      </c>
      <c r="H15" s="60">
        <f>VLOOKUP($A15,'Return Data'!$B$7:$R$2292,12,0)</f>
        <v>6.7370000000000001</v>
      </c>
      <c r="I15" s="61">
        <f t="shared" si="2"/>
        <v>3</v>
      </c>
      <c r="J15" s="60">
        <f>VLOOKUP($A15,'Return Data'!$B$7:$R$2292,13,0)</f>
        <v>1.8480000000000001</v>
      </c>
      <c r="K15" s="61">
        <f t="shared" si="3"/>
        <v>10</v>
      </c>
      <c r="L15" s="60">
        <f>VLOOKUP($A15,'Return Data'!$B$7:$R$2292,17,0)</f>
        <v>30.7852</v>
      </c>
      <c r="M15" s="61">
        <f t="shared" si="4"/>
        <v>8</v>
      </c>
      <c r="N15" s="60">
        <f>VLOOKUP($A15,'Return Data'!$B$7:$R$2292,14,0)</f>
        <v>26.652200000000001</v>
      </c>
      <c r="O15" s="61">
        <f t="shared" si="5"/>
        <v>16</v>
      </c>
      <c r="P15" s="60">
        <f>VLOOKUP($A15,'Return Data'!$B$7:$R$2292,15,0)</f>
        <v>11.4999</v>
      </c>
      <c r="Q15" s="61">
        <f t="shared" si="7"/>
        <v>7</v>
      </c>
      <c r="R15" s="60">
        <f>VLOOKUP($A15,'Return Data'!$B$7:$R$2292,16,0)</f>
        <v>18.054400000000001</v>
      </c>
      <c r="S15" s="62">
        <f t="shared" si="6"/>
        <v>14</v>
      </c>
    </row>
    <row r="16" spans="1:20" x14ac:dyDescent="0.3">
      <c r="A16" s="58" t="s">
        <v>1332</v>
      </c>
      <c r="B16" s="59">
        <f>VLOOKUP($A16,'Return Data'!$B$7:$R$2292,3,0)</f>
        <v>0</v>
      </c>
      <c r="C16" s="60">
        <f>VLOOKUP($A16,'Return Data'!$B$7:$R$2292,4,0)</f>
        <v>0</v>
      </c>
      <c r="D16" s="60">
        <f>VLOOKUP($A16,'Return Data'!$B$7:$R$2292,10,0)</f>
        <v>0</v>
      </c>
      <c r="E16" s="61">
        <f t="shared" si="0"/>
        <v>2</v>
      </c>
      <c r="F16" s="60">
        <f>VLOOKUP($A16,'Return Data'!$B$7:$R$2292,11,0)</f>
        <v>0</v>
      </c>
      <c r="G16" s="61">
        <f t="shared" si="1"/>
        <v>22</v>
      </c>
      <c r="H16" s="60">
        <f>VLOOKUP($A16,'Return Data'!$B$7:$R$2292,12,0)</f>
        <v>0</v>
      </c>
      <c r="I16" s="61">
        <f t="shared" si="2"/>
        <v>18</v>
      </c>
      <c r="J16" s="60">
        <f>VLOOKUP($A16,'Return Data'!$B$7:$R$2292,13,0)</f>
        <v>0</v>
      </c>
      <c r="K16" s="61">
        <f t="shared" si="3"/>
        <v>13</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2061</v>
      </c>
      <c r="B17" s="59">
        <f>VLOOKUP($A17,'Return Data'!$B$7:$R$2292,3,0)</f>
        <v>44918</v>
      </c>
      <c r="C17" s="60">
        <f>VLOOKUP($A17,'Return Data'!$B$7:$R$2292,4,0)</f>
        <v>48.590299999999999</v>
      </c>
      <c r="D17" s="60">
        <f>VLOOKUP($A17,'Return Data'!$B$7:$R$2292,10,0)</f>
        <v>-4.9653</v>
      </c>
      <c r="E17" s="61">
        <f t="shared" si="0"/>
        <v>16</v>
      </c>
      <c r="F17" s="60">
        <f>VLOOKUP($A17,'Return Data'!$B$7:$R$2292,11,0)</f>
        <v>14.1877</v>
      </c>
      <c r="G17" s="61">
        <f t="shared" si="1"/>
        <v>12</v>
      </c>
      <c r="H17" s="60">
        <f>VLOOKUP($A17,'Return Data'!$B$7:$R$2292,12,0)</f>
        <v>0.97519999999999996</v>
      </c>
      <c r="I17" s="61">
        <f t="shared" si="2"/>
        <v>15</v>
      </c>
      <c r="J17" s="60">
        <f>VLOOKUP($A17,'Return Data'!$B$7:$R$2292,13,0)</f>
        <v>0.73029999999999995</v>
      </c>
      <c r="K17" s="61">
        <f t="shared" si="3"/>
        <v>12</v>
      </c>
      <c r="L17" s="60">
        <f>VLOOKUP($A17,'Return Data'!$B$7:$R$2292,17,0)</f>
        <v>33.607500000000002</v>
      </c>
      <c r="M17" s="61">
        <f t="shared" si="4"/>
        <v>5</v>
      </c>
      <c r="N17" s="60">
        <f>VLOOKUP($A17,'Return Data'!$B$7:$R$2292,14,0)</f>
        <v>27.432500000000001</v>
      </c>
      <c r="O17" s="61">
        <f t="shared" si="5"/>
        <v>12</v>
      </c>
      <c r="P17" s="60">
        <f>VLOOKUP($A17,'Return Data'!$B$7:$R$2292,15,0)</f>
        <v>10.648999999999999</v>
      </c>
      <c r="Q17" s="61">
        <f t="shared" si="7"/>
        <v>10</v>
      </c>
      <c r="R17" s="60">
        <f>VLOOKUP($A17,'Return Data'!$B$7:$R$2292,16,0)</f>
        <v>20.1236</v>
      </c>
      <c r="S17" s="62">
        <f t="shared" si="6"/>
        <v>11</v>
      </c>
    </row>
    <row r="18" spans="1:19" x14ac:dyDescent="0.3">
      <c r="A18" s="58" t="s">
        <v>1334</v>
      </c>
      <c r="B18" s="59">
        <f>VLOOKUP($A18,'Return Data'!$B$7:$R$2292,3,0)</f>
        <v>44918</v>
      </c>
      <c r="C18" s="60">
        <f>VLOOKUP($A18,'Return Data'!$B$7:$R$2292,4,0)</f>
        <v>56.76</v>
      </c>
      <c r="D18" s="60">
        <f>VLOOKUP($A18,'Return Data'!$B$7:$R$2292,10,0)</f>
        <v>-3.2885</v>
      </c>
      <c r="E18" s="61">
        <f t="shared" si="0"/>
        <v>9</v>
      </c>
      <c r="F18" s="60">
        <f>VLOOKUP($A18,'Return Data'!$B$7:$R$2292,11,0)</f>
        <v>11.534700000000001</v>
      </c>
      <c r="G18" s="61">
        <f t="shared" si="1"/>
        <v>16</v>
      </c>
      <c r="H18" s="60">
        <f>VLOOKUP($A18,'Return Data'!$B$7:$R$2292,12,0)</f>
        <v>6.6315999999999997</v>
      </c>
      <c r="I18" s="61">
        <f t="shared" si="2"/>
        <v>4</v>
      </c>
      <c r="J18" s="60">
        <f>VLOOKUP($A18,'Return Data'!$B$7:$R$2292,13,0)</f>
        <v>4.2041000000000004</v>
      </c>
      <c r="K18" s="61">
        <f t="shared" si="3"/>
        <v>6</v>
      </c>
      <c r="L18" s="60">
        <f>VLOOKUP($A18,'Return Data'!$B$7:$R$2292,17,0)</f>
        <v>31.308</v>
      </c>
      <c r="M18" s="61">
        <f t="shared" si="4"/>
        <v>7</v>
      </c>
      <c r="N18" s="60">
        <f>VLOOKUP($A18,'Return Data'!$B$7:$R$2292,14,0)</f>
        <v>28.7607</v>
      </c>
      <c r="O18" s="61">
        <f t="shared" si="5"/>
        <v>9</v>
      </c>
      <c r="P18" s="60">
        <f>VLOOKUP($A18,'Return Data'!$B$7:$R$2292,15,0)</f>
        <v>12.720800000000001</v>
      </c>
      <c r="Q18" s="61">
        <f t="shared" si="7"/>
        <v>6</v>
      </c>
      <c r="R18" s="60">
        <f>VLOOKUP($A18,'Return Data'!$B$7:$R$2292,16,0)</f>
        <v>16.572199999999999</v>
      </c>
      <c r="S18" s="62">
        <f t="shared" si="6"/>
        <v>15</v>
      </c>
    </row>
    <row r="19" spans="1:19" x14ac:dyDescent="0.3">
      <c r="A19" s="58" t="s">
        <v>1336</v>
      </c>
      <c r="B19" s="59">
        <f>VLOOKUP($A19,'Return Data'!$B$7:$R$2292,3,0)</f>
        <v>44918</v>
      </c>
      <c r="C19" s="60">
        <f>VLOOKUP($A19,'Return Data'!$B$7:$R$2292,4,0)</f>
        <v>19.079999999999998</v>
      </c>
      <c r="D19" s="60">
        <f>VLOOKUP($A19,'Return Data'!$B$7:$R$2292,10,0)</f>
        <v>-6.6078999999999999</v>
      </c>
      <c r="E19" s="61">
        <f t="shared" si="0"/>
        <v>21</v>
      </c>
      <c r="F19" s="60">
        <f>VLOOKUP($A19,'Return Data'!$B$7:$R$2292,11,0)</f>
        <v>13.234400000000001</v>
      </c>
      <c r="G19" s="61">
        <f t="shared" si="1"/>
        <v>14</v>
      </c>
      <c r="H19" s="60">
        <f>VLOOKUP($A19,'Return Data'!$B$7:$R$2292,12,0)</f>
        <v>2.7464</v>
      </c>
      <c r="I19" s="61">
        <f t="shared" si="2"/>
        <v>11</v>
      </c>
      <c r="J19" s="60">
        <f>VLOOKUP($A19,'Return Data'!$B$7:$R$2292,13,0)</f>
        <v>2.1413000000000002</v>
      </c>
      <c r="K19" s="61">
        <f t="shared" si="3"/>
        <v>9</v>
      </c>
      <c r="L19" s="60">
        <f>VLOOKUP($A19,'Return Data'!$B$7:$R$2292,17,0)</f>
        <v>30.7546</v>
      </c>
      <c r="M19" s="61">
        <f t="shared" si="4"/>
        <v>9</v>
      </c>
      <c r="N19" s="60">
        <f>VLOOKUP($A19,'Return Data'!$B$7:$R$2292,14,0)</f>
        <v>26.722100000000001</v>
      </c>
      <c r="O19" s="61">
        <f t="shared" si="5"/>
        <v>15</v>
      </c>
      <c r="P19" s="60">
        <f>VLOOKUP($A19,'Return Data'!$B$7:$R$2292,15,0)</f>
        <v>11.1309</v>
      </c>
      <c r="Q19" s="61">
        <f t="shared" si="7"/>
        <v>9</v>
      </c>
      <c r="R19" s="60">
        <f>VLOOKUP($A19,'Return Data'!$B$7:$R$2292,16,0)</f>
        <v>12.4412</v>
      </c>
      <c r="S19" s="62">
        <f t="shared" si="6"/>
        <v>21</v>
      </c>
    </row>
    <row r="20" spans="1:19" x14ac:dyDescent="0.3">
      <c r="A20" s="58" t="s">
        <v>1337</v>
      </c>
      <c r="B20" s="59">
        <f>VLOOKUP($A20,'Return Data'!$B$7:$R$2292,3,0)</f>
        <v>44918</v>
      </c>
      <c r="C20" s="60">
        <f>VLOOKUP($A20,'Return Data'!$B$7:$R$2292,4,0)</f>
        <v>21.518000000000001</v>
      </c>
      <c r="D20" s="60">
        <f>VLOOKUP($A20,'Return Data'!$B$7:$R$2292,10,0)</f>
        <v>-5.7756999999999996</v>
      </c>
      <c r="E20" s="61">
        <f t="shared" si="0"/>
        <v>19</v>
      </c>
      <c r="F20" s="60">
        <f>VLOOKUP($A20,'Return Data'!$B$7:$R$2292,11,0)</f>
        <v>11.2041</v>
      </c>
      <c r="G20" s="61">
        <f t="shared" si="1"/>
        <v>18</v>
      </c>
      <c r="H20" s="60">
        <f>VLOOKUP($A20,'Return Data'!$B$7:$R$2292,12,0)</f>
        <v>-0.79300000000000004</v>
      </c>
      <c r="I20" s="61">
        <f t="shared" si="2"/>
        <v>20</v>
      </c>
      <c r="J20" s="60">
        <f>VLOOKUP($A20,'Return Data'!$B$7:$R$2292,13,0)</f>
        <v>-4.9138000000000002</v>
      </c>
      <c r="K20" s="61">
        <f t="shared" si="3"/>
        <v>20</v>
      </c>
      <c r="L20" s="60">
        <f>VLOOKUP($A20,'Return Data'!$B$7:$R$2292,17,0)</f>
        <v>20.864699999999999</v>
      </c>
      <c r="M20" s="61">
        <f t="shared" si="4"/>
        <v>19</v>
      </c>
      <c r="N20" s="60"/>
      <c r="O20" s="61"/>
      <c r="P20" s="60"/>
      <c r="Q20" s="61"/>
      <c r="R20" s="60">
        <f>VLOOKUP($A20,'Return Data'!$B$7:$R$2292,16,0)</f>
        <v>31.1312</v>
      </c>
      <c r="S20" s="62">
        <f t="shared" si="6"/>
        <v>1</v>
      </c>
    </row>
    <row r="21" spans="1:19" x14ac:dyDescent="0.3">
      <c r="A21" s="58" t="s">
        <v>1339</v>
      </c>
      <c r="B21" s="59">
        <f>VLOOKUP($A21,'Return Data'!$B$7:$R$2292,3,0)</f>
        <v>44918</v>
      </c>
      <c r="C21" s="60">
        <f>VLOOKUP($A21,'Return Data'!$B$7:$R$2292,4,0)</f>
        <v>22.27</v>
      </c>
      <c r="D21" s="60">
        <f>VLOOKUP($A21,'Return Data'!$B$7:$R$2292,10,0)</f>
        <v>-2.5383</v>
      </c>
      <c r="E21" s="61">
        <f t="shared" si="0"/>
        <v>6</v>
      </c>
      <c r="F21" s="60">
        <f>VLOOKUP($A21,'Return Data'!$B$7:$R$2292,11,0)</f>
        <v>15.8689</v>
      </c>
      <c r="G21" s="61">
        <f t="shared" si="1"/>
        <v>9</v>
      </c>
      <c r="H21" s="60">
        <f>VLOOKUP($A21,'Return Data'!$B$7:$R$2292,12,0)</f>
        <v>3.1496</v>
      </c>
      <c r="I21" s="61">
        <f t="shared" si="2"/>
        <v>10</v>
      </c>
      <c r="J21" s="60">
        <f>VLOOKUP($A21,'Return Data'!$B$7:$R$2292,13,0)</f>
        <v>-0.31330000000000002</v>
      </c>
      <c r="K21" s="61">
        <f t="shared" si="3"/>
        <v>14</v>
      </c>
      <c r="L21" s="60">
        <f>VLOOKUP($A21,'Return Data'!$B$7:$R$2292,17,0)</f>
        <v>28.248100000000001</v>
      </c>
      <c r="M21" s="61">
        <f t="shared" si="4"/>
        <v>13</v>
      </c>
      <c r="N21" s="60">
        <f>VLOOKUP($A21,'Return Data'!$B$7:$R$2292,14,0)</f>
        <v>27.332100000000001</v>
      </c>
      <c r="O21" s="61">
        <f>RANK(N21,N$8:N$29,0)</f>
        <v>13</v>
      </c>
      <c r="P21" s="60"/>
      <c r="Q21" s="61"/>
      <c r="R21" s="60">
        <f>VLOOKUP($A21,'Return Data'!$B$7:$R$2292,16,0)</f>
        <v>21.2758</v>
      </c>
      <c r="S21" s="62">
        <f t="shared" si="6"/>
        <v>9</v>
      </c>
    </row>
    <row r="22" spans="1:19" x14ac:dyDescent="0.3">
      <c r="A22" s="58" t="s">
        <v>1341</v>
      </c>
      <c r="B22" s="59">
        <f>VLOOKUP($A22,'Return Data'!$B$7:$R$2292,3,0)</f>
        <v>44918</v>
      </c>
      <c r="C22" s="60">
        <f>VLOOKUP($A22,'Return Data'!$B$7:$R$2292,4,0)</f>
        <v>14.4795</v>
      </c>
      <c r="D22" s="60">
        <f>VLOOKUP($A22,'Return Data'!$B$7:$R$2292,10,0)</f>
        <v>-3.7907000000000002</v>
      </c>
      <c r="E22" s="61">
        <f t="shared" si="0"/>
        <v>13</v>
      </c>
      <c r="F22" s="60">
        <f>VLOOKUP($A22,'Return Data'!$B$7:$R$2292,11,0)</f>
        <v>15.013400000000001</v>
      </c>
      <c r="G22" s="61">
        <f t="shared" si="1"/>
        <v>10</v>
      </c>
      <c r="H22" s="60">
        <f>VLOOKUP($A22,'Return Data'!$B$7:$R$2292,12,0)</f>
        <v>2.6652999999999998</v>
      </c>
      <c r="I22" s="61">
        <f t="shared" si="2"/>
        <v>12</v>
      </c>
      <c r="J22" s="60">
        <f>VLOOKUP($A22,'Return Data'!$B$7:$R$2292,13,0)</f>
        <v>-6.7408999999999999</v>
      </c>
      <c r="K22" s="61">
        <f t="shared" si="3"/>
        <v>21</v>
      </c>
      <c r="L22" s="60">
        <f>VLOOKUP($A22,'Return Data'!$B$7:$R$2292,17,0)</f>
        <v>13.506500000000001</v>
      </c>
      <c r="M22" s="61">
        <f t="shared" si="4"/>
        <v>21</v>
      </c>
      <c r="N22" s="60"/>
      <c r="O22" s="61"/>
      <c r="P22" s="60"/>
      <c r="Q22" s="61"/>
      <c r="R22" s="60">
        <f>VLOOKUP($A22,'Return Data'!$B$7:$R$2292,16,0)</f>
        <v>13.872400000000001</v>
      </c>
      <c r="S22" s="62">
        <f t="shared" si="6"/>
        <v>19</v>
      </c>
    </row>
    <row r="23" spans="1:19" x14ac:dyDescent="0.3">
      <c r="A23" s="108" t="s">
        <v>1344</v>
      </c>
      <c r="B23" s="59">
        <f>VLOOKUP($A23,'Return Data'!$B$7:$R$2292,3,0)</f>
        <v>44918</v>
      </c>
      <c r="C23" s="60">
        <f>VLOOKUP($A23,'Return Data'!$B$7:$R$2292,4,0)</f>
        <v>179.37700000000001</v>
      </c>
      <c r="D23" s="60">
        <f>VLOOKUP($A23,'Return Data'!$B$7:$R$2292,10,0)</f>
        <v>-5.2839999999999998</v>
      </c>
      <c r="E23" s="61">
        <f t="shared" si="0"/>
        <v>17</v>
      </c>
      <c r="F23" s="60">
        <f>VLOOKUP($A23,'Return Data'!$B$7:$R$2292,11,0)</f>
        <v>9.9520999999999997</v>
      </c>
      <c r="G23" s="61">
        <f t="shared" si="1"/>
        <v>21</v>
      </c>
      <c r="H23" s="60">
        <f>VLOOKUP($A23,'Return Data'!$B$7:$R$2292,12,0)</f>
        <v>-0.61560000000000004</v>
      </c>
      <c r="I23" s="61">
        <f t="shared" si="2"/>
        <v>19</v>
      </c>
      <c r="J23" s="60">
        <f>VLOOKUP($A23,'Return Data'!$B$7:$R$2292,13,0)</f>
        <v>-3.1196000000000002</v>
      </c>
      <c r="K23" s="61">
        <f t="shared" si="3"/>
        <v>19</v>
      </c>
      <c r="L23" s="60">
        <f>VLOOKUP($A23,'Return Data'!$B$7:$R$2292,17,0)</f>
        <v>30.458200000000001</v>
      </c>
      <c r="M23" s="61">
        <f t="shared" si="4"/>
        <v>11</v>
      </c>
      <c r="N23" s="60">
        <f>VLOOKUP($A23,'Return Data'!$B$7:$R$2292,14,0)</f>
        <v>31.977900000000002</v>
      </c>
      <c r="O23" s="61">
        <f t="shared" ref="O23:O29" si="8">RANK(N23,N$8:N$29,0)</f>
        <v>7</v>
      </c>
      <c r="P23" s="60">
        <f>VLOOKUP($A23,'Return Data'!$B$7:$R$2292,15,0)</f>
        <v>15.175000000000001</v>
      </c>
      <c r="Q23" s="61">
        <f>RANK(P23,P$8:P$29,0)</f>
        <v>3</v>
      </c>
      <c r="R23" s="60">
        <f>VLOOKUP($A23,'Return Data'!$B$7:$R$2292,16,0)</f>
        <v>19.454699999999999</v>
      </c>
      <c r="S23" s="62">
        <f t="shared" si="6"/>
        <v>12</v>
      </c>
    </row>
    <row r="24" spans="1:19" x14ac:dyDescent="0.3">
      <c r="A24" s="58" t="s">
        <v>1346</v>
      </c>
      <c r="B24" s="59">
        <f>VLOOKUP($A24,'Return Data'!$B$7:$R$2292,3,0)</f>
        <v>44918</v>
      </c>
      <c r="C24" s="60">
        <f>VLOOKUP($A24,'Return Data'!$B$7:$R$2292,4,0)</f>
        <v>97.339100000000002</v>
      </c>
      <c r="D24" s="60">
        <f>VLOOKUP($A24,'Return Data'!$B$7:$R$2292,10,0)</f>
        <v>-2.5388000000000002</v>
      </c>
      <c r="E24" s="61">
        <f t="shared" si="0"/>
        <v>7</v>
      </c>
      <c r="F24" s="60">
        <f>VLOOKUP($A24,'Return Data'!$B$7:$R$2292,11,0)</f>
        <v>18.319800000000001</v>
      </c>
      <c r="G24" s="61">
        <f t="shared" si="1"/>
        <v>4</v>
      </c>
      <c r="H24" s="60">
        <f>VLOOKUP($A24,'Return Data'!$B$7:$R$2292,12,0)</f>
        <v>6.2866999999999997</v>
      </c>
      <c r="I24" s="61">
        <f t="shared" si="2"/>
        <v>5</v>
      </c>
      <c r="J24" s="60">
        <f>VLOOKUP($A24,'Return Data'!$B$7:$R$2292,13,0)</f>
        <v>6.1121999999999996</v>
      </c>
      <c r="K24" s="61">
        <f t="shared" si="3"/>
        <v>4</v>
      </c>
      <c r="L24" s="60">
        <f>VLOOKUP($A24,'Return Data'!$B$7:$R$2292,17,0)</f>
        <v>36.122399999999999</v>
      </c>
      <c r="M24" s="61">
        <f t="shared" si="4"/>
        <v>4</v>
      </c>
      <c r="N24" s="60">
        <f>VLOOKUP($A24,'Return Data'!$B$7:$R$2292,14,0)</f>
        <v>33.890599999999999</v>
      </c>
      <c r="O24" s="61">
        <f t="shared" si="8"/>
        <v>4</v>
      </c>
      <c r="P24" s="60">
        <f>VLOOKUP($A24,'Return Data'!$B$7:$R$2292,15,0)</f>
        <v>14.3895</v>
      </c>
      <c r="Q24" s="61">
        <f>RANK(P24,P$8:P$29,0)</f>
        <v>4</v>
      </c>
      <c r="R24" s="60">
        <f>VLOOKUP($A24,'Return Data'!$B$7:$R$2292,16,0)</f>
        <v>24.4222</v>
      </c>
      <c r="S24" s="62">
        <f t="shared" si="6"/>
        <v>7</v>
      </c>
    </row>
    <row r="25" spans="1:19" x14ac:dyDescent="0.3">
      <c r="A25" s="58" t="s">
        <v>1350</v>
      </c>
      <c r="B25" s="59">
        <f>VLOOKUP($A25,'Return Data'!$B$7:$R$2292,3,0)</f>
        <v>44918</v>
      </c>
      <c r="C25" s="60">
        <f>VLOOKUP($A25,'Return Data'!$B$7:$R$2292,4,0)</f>
        <v>141.17310000000001</v>
      </c>
      <c r="D25" s="60">
        <f>VLOOKUP($A25,'Return Data'!$B$7:$R$2292,10,0)</f>
        <v>-1.3751</v>
      </c>
      <c r="E25" s="61">
        <f t="shared" si="0"/>
        <v>4</v>
      </c>
      <c r="F25" s="60">
        <f>VLOOKUP($A25,'Return Data'!$B$7:$R$2292,11,0)</f>
        <v>21.834399999999999</v>
      </c>
      <c r="G25" s="61">
        <f t="shared" si="1"/>
        <v>1</v>
      </c>
      <c r="H25" s="60">
        <f>VLOOKUP($A25,'Return Data'!$B$7:$R$2292,12,0)</f>
        <v>3.6444999999999999</v>
      </c>
      <c r="I25" s="61">
        <f t="shared" si="2"/>
        <v>8</v>
      </c>
      <c r="J25" s="60">
        <f>VLOOKUP($A25,'Return Data'!$B$7:$R$2292,13,0)</f>
        <v>4.6322999999999999</v>
      </c>
      <c r="K25" s="61">
        <f t="shared" si="3"/>
        <v>5</v>
      </c>
      <c r="L25" s="60">
        <f>VLOOKUP($A25,'Return Data'!$B$7:$R$2292,17,0)</f>
        <v>41.985199999999999</v>
      </c>
      <c r="M25" s="61">
        <f t="shared" si="4"/>
        <v>1</v>
      </c>
      <c r="N25" s="60">
        <f>VLOOKUP($A25,'Return Data'!$B$7:$R$2292,14,0)</f>
        <v>52.378399999999999</v>
      </c>
      <c r="O25" s="61">
        <f t="shared" si="8"/>
        <v>1</v>
      </c>
      <c r="P25" s="60">
        <f>VLOOKUP($A25,'Return Data'!$B$7:$R$2292,15,0)</f>
        <v>22.276900000000001</v>
      </c>
      <c r="Q25" s="61">
        <f>RANK(P25,P$8:P$29,0)</f>
        <v>1</v>
      </c>
      <c r="R25" s="60">
        <f>VLOOKUP($A25,'Return Data'!$B$7:$R$2292,16,0)</f>
        <v>15.3208</v>
      </c>
      <c r="S25" s="62">
        <f t="shared" si="6"/>
        <v>17</v>
      </c>
    </row>
    <row r="26" spans="1:19" x14ac:dyDescent="0.3">
      <c r="A26" s="58" t="s">
        <v>1351</v>
      </c>
      <c r="B26" s="59">
        <f>VLOOKUP($A26,'Return Data'!$B$7:$R$2292,3,0)</f>
        <v>44918</v>
      </c>
      <c r="C26" s="60">
        <f>VLOOKUP($A26,'Return Data'!$B$7:$R$2292,4,0)</f>
        <v>122.57510000000001</v>
      </c>
      <c r="D26" s="60">
        <f>VLOOKUP($A26,'Return Data'!$B$7:$R$2292,10,0)</f>
        <v>-3.4592000000000001</v>
      </c>
      <c r="E26" s="61">
        <f t="shared" si="0"/>
        <v>12</v>
      </c>
      <c r="F26" s="60">
        <f>VLOOKUP($A26,'Return Data'!$B$7:$R$2292,11,0)</f>
        <v>16.094000000000001</v>
      </c>
      <c r="G26" s="61">
        <f t="shared" si="1"/>
        <v>6</v>
      </c>
      <c r="H26" s="60">
        <f>VLOOKUP($A26,'Return Data'!$B$7:$R$2292,12,0)</f>
        <v>9.3840000000000003</v>
      </c>
      <c r="I26" s="61">
        <f t="shared" si="2"/>
        <v>2</v>
      </c>
      <c r="J26" s="60">
        <f>VLOOKUP($A26,'Return Data'!$B$7:$R$2292,13,0)</f>
        <v>7.4652000000000003</v>
      </c>
      <c r="K26" s="61">
        <f t="shared" si="3"/>
        <v>2</v>
      </c>
      <c r="L26" s="60">
        <f>VLOOKUP($A26,'Return Data'!$B$7:$R$2292,17,0)</f>
        <v>27.0014</v>
      </c>
      <c r="M26" s="61">
        <f t="shared" si="4"/>
        <v>15</v>
      </c>
      <c r="N26" s="60">
        <f>VLOOKUP($A26,'Return Data'!$B$7:$R$2292,14,0)</f>
        <v>28.614000000000001</v>
      </c>
      <c r="O26" s="61">
        <f t="shared" si="8"/>
        <v>10</v>
      </c>
      <c r="P26" s="60">
        <f>VLOOKUP($A26,'Return Data'!$B$7:$R$2292,15,0)</f>
        <v>13.094099999999999</v>
      </c>
      <c r="Q26" s="61">
        <f>RANK(P26,P$8:P$29,0)</f>
        <v>5</v>
      </c>
      <c r="R26" s="60">
        <f>VLOOKUP($A26,'Return Data'!$B$7:$R$2292,16,0)</f>
        <v>25.422599999999999</v>
      </c>
      <c r="S26" s="62">
        <f t="shared" si="6"/>
        <v>5</v>
      </c>
    </row>
    <row r="27" spans="1:19" x14ac:dyDescent="0.3">
      <c r="A27" s="58" t="s">
        <v>1354</v>
      </c>
      <c r="B27" s="59">
        <f>VLOOKUP($A27,'Return Data'!$B$7:$R$2292,3,0)</f>
        <v>44918</v>
      </c>
      <c r="C27" s="60">
        <f>VLOOKUP($A27,'Return Data'!$B$7:$R$2292,4,0)</f>
        <v>154.95099999999999</v>
      </c>
      <c r="D27" s="60">
        <f>VLOOKUP($A27,'Return Data'!$B$7:$R$2292,10,0)</f>
        <v>-3.4561999999999999</v>
      </c>
      <c r="E27" s="61">
        <f t="shared" si="0"/>
        <v>11</v>
      </c>
      <c r="F27" s="60">
        <f>VLOOKUP($A27,'Return Data'!$B$7:$R$2292,11,0)</f>
        <v>14.847899999999999</v>
      </c>
      <c r="G27" s="61">
        <f t="shared" si="1"/>
        <v>11</v>
      </c>
      <c r="H27" s="60">
        <f>VLOOKUP($A27,'Return Data'!$B$7:$R$2292,12,0)</f>
        <v>1.0092000000000001</v>
      </c>
      <c r="I27" s="61">
        <f t="shared" si="2"/>
        <v>14</v>
      </c>
      <c r="J27" s="60">
        <f>VLOOKUP($A27,'Return Data'!$B$7:$R$2292,13,0)</f>
        <v>-1.9177</v>
      </c>
      <c r="K27" s="61">
        <f t="shared" si="3"/>
        <v>18</v>
      </c>
      <c r="L27" s="60">
        <f>VLOOKUP($A27,'Return Data'!$B$7:$R$2292,17,0)</f>
        <v>26.618099999999998</v>
      </c>
      <c r="M27" s="61">
        <f t="shared" si="4"/>
        <v>16</v>
      </c>
      <c r="N27" s="60">
        <f>VLOOKUP($A27,'Return Data'!$B$7:$R$2292,14,0)</f>
        <v>26.123999999999999</v>
      </c>
      <c r="O27" s="61">
        <f t="shared" si="8"/>
        <v>17</v>
      </c>
      <c r="P27" s="60">
        <f>VLOOKUP($A27,'Return Data'!$B$7:$R$2292,15,0)</f>
        <v>5.8857999999999997</v>
      </c>
      <c r="Q27" s="61">
        <f>RANK(P27,P$8:P$29,0)</f>
        <v>13</v>
      </c>
      <c r="R27" s="60">
        <f>VLOOKUP($A27,'Return Data'!$B$7:$R$2292,16,0)</f>
        <v>16.238399999999999</v>
      </c>
      <c r="S27" s="62">
        <f t="shared" si="6"/>
        <v>16</v>
      </c>
    </row>
    <row r="28" spans="1:19" x14ac:dyDescent="0.3">
      <c r="A28" s="58" t="s">
        <v>1355</v>
      </c>
      <c r="B28" s="59">
        <f>VLOOKUP($A28,'Return Data'!$B$7:$R$2292,3,0)</f>
        <v>44918</v>
      </c>
      <c r="C28" s="60">
        <f>VLOOKUP($A28,'Return Data'!$B$7:$R$2292,4,0)</f>
        <v>24.614599999999999</v>
      </c>
      <c r="D28" s="60">
        <f>VLOOKUP($A28,'Return Data'!$B$7:$R$2292,10,0)</f>
        <v>0.36249999999999999</v>
      </c>
      <c r="E28" s="61">
        <f t="shared" si="0"/>
        <v>1</v>
      </c>
      <c r="F28" s="60">
        <f>VLOOKUP($A28,'Return Data'!$B$7:$R$2292,11,0)</f>
        <v>21.7285</v>
      </c>
      <c r="G28" s="61">
        <f t="shared" si="1"/>
        <v>2</v>
      </c>
      <c r="H28" s="60">
        <f>VLOOKUP($A28,'Return Data'!$B$7:$R$2292,12,0)</f>
        <v>14.340299999999999</v>
      </c>
      <c r="I28" s="61">
        <f t="shared" si="2"/>
        <v>1</v>
      </c>
      <c r="J28" s="60">
        <f>VLOOKUP($A28,'Return Data'!$B$7:$R$2292,13,0)</f>
        <v>7.7065000000000001</v>
      </c>
      <c r="K28" s="61">
        <f t="shared" si="3"/>
        <v>1</v>
      </c>
      <c r="L28" s="60">
        <f>VLOOKUP($A28,'Return Data'!$B$7:$R$2292,17,0)</f>
        <v>37.835999999999999</v>
      </c>
      <c r="M28" s="61">
        <f t="shared" si="4"/>
        <v>2</v>
      </c>
      <c r="N28" s="60">
        <f>VLOOKUP($A28,'Return Data'!$B$7:$R$2292,14,0)</f>
        <v>32.100900000000003</v>
      </c>
      <c r="O28" s="61">
        <f t="shared" si="8"/>
        <v>6</v>
      </c>
      <c r="P28" s="60"/>
      <c r="Q28" s="61"/>
      <c r="R28" s="60">
        <f>VLOOKUP($A28,'Return Data'!$B$7:$R$2292,16,0)</f>
        <v>24.4697</v>
      </c>
      <c r="S28" s="62">
        <f t="shared" si="6"/>
        <v>6</v>
      </c>
    </row>
    <row r="29" spans="1:19" x14ac:dyDescent="0.3">
      <c r="A29" s="58" t="s">
        <v>1357</v>
      </c>
      <c r="B29" s="59">
        <f>VLOOKUP($A29,'Return Data'!$B$7:$R$2292,3,0)</f>
        <v>44918</v>
      </c>
      <c r="C29" s="60">
        <f>VLOOKUP($A29,'Return Data'!$B$7:$R$2292,4,0)</f>
        <v>30.28</v>
      </c>
      <c r="D29" s="60">
        <f>VLOOKUP($A29,'Return Data'!$B$7:$R$2292,10,0)</f>
        <v>-9.1235999999999997</v>
      </c>
      <c r="E29" s="61">
        <f t="shared" si="0"/>
        <v>22</v>
      </c>
      <c r="F29" s="60">
        <f>VLOOKUP($A29,'Return Data'!$B$7:$R$2292,11,0)</f>
        <v>11.200900000000001</v>
      </c>
      <c r="G29" s="61">
        <f t="shared" si="1"/>
        <v>19</v>
      </c>
      <c r="H29" s="60">
        <f>VLOOKUP($A29,'Return Data'!$B$7:$R$2292,12,0)</f>
        <v>0.56459999999999999</v>
      </c>
      <c r="I29" s="61">
        <f t="shared" si="2"/>
        <v>17</v>
      </c>
      <c r="J29" s="60">
        <f>VLOOKUP($A29,'Return Data'!$B$7:$R$2292,13,0)</f>
        <v>-0.62360000000000004</v>
      </c>
      <c r="K29" s="61">
        <f t="shared" si="3"/>
        <v>16</v>
      </c>
      <c r="L29" s="60">
        <f>VLOOKUP($A29,'Return Data'!$B$7:$R$2292,17,0)</f>
        <v>26.5413</v>
      </c>
      <c r="M29" s="61">
        <f t="shared" si="4"/>
        <v>17</v>
      </c>
      <c r="N29" s="60">
        <f>VLOOKUP($A29,'Return Data'!$B$7:$R$2292,14,0)</f>
        <v>27.849299999999999</v>
      </c>
      <c r="O29" s="61">
        <f t="shared" si="8"/>
        <v>11</v>
      </c>
      <c r="P29" s="60">
        <f>VLOOKUP($A29,'Return Data'!$B$7:$R$2292,15,0)</f>
        <v>11.411300000000001</v>
      </c>
      <c r="Q29" s="61">
        <f>RANK(P29,P$8:P$29,0)</f>
        <v>8</v>
      </c>
      <c r="R29" s="60">
        <f>VLOOKUP($A29,'Return Data'!$B$7:$R$2292,16,0)</f>
        <v>13.847899999999999</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-3.6781954545454538</v>
      </c>
      <c r="E31" s="69"/>
      <c r="F31" s="70">
        <f>AVERAGE(F8:F29)</f>
        <v>14.242322727272727</v>
      </c>
      <c r="G31" s="69"/>
      <c r="H31" s="70">
        <f>AVERAGE(H8:H29)</f>
        <v>3.1536500000000003</v>
      </c>
      <c r="I31" s="69"/>
      <c r="J31" s="70">
        <f>AVERAGE(J8:J29)</f>
        <v>1.0013409090909091</v>
      </c>
      <c r="K31" s="69"/>
      <c r="L31" s="70">
        <f>AVERAGE(L8:L29)</f>
        <v>27.995490909090915</v>
      </c>
      <c r="M31" s="69"/>
      <c r="N31" s="70">
        <f>AVERAGE(N8:N29)</f>
        <v>28.957270000000001</v>
      </c>
      <c r="O31" s="69"/>
      <c r="P31" s="70">
        <f>AVERAGE(P8:P29)</f>
        <v>11.190959999999999</v>
      </c>
      <c r="Q31" s="69"/>
      <c r="R31" s="70">
        <f>AVERAGE(R8:R29)</f>
        <v>19.818472727272731</v>
      </c>
      <c r="S31" s="71"/>
    </row>
    <row r="32" spans="1:19" x14ac:dyDescent="0.3">
      <c r="A32" s="68" t="s">
        <v>28</v>
      </c>
      <c r="B32" s="69"/>
      <c r="C32" s="69"/>
      <c r="D32" s="70">
        <f>MIN(D8:D29)</f>
        <v>-9.1235999999999997</v>
      </c>
      <c r="E32" s="69"/>
      <c r="F32" s="70">
        <f>MIN(F8:F29)</f>
        <v>0</v>
      </c>
      <c r="G32" s="69"/>
      <c r="H32" s="70">
        <f>MIN(H8:H29)</f>
        <v>-1.8144</v>
      </c>
      <c r="I32" s="69"/>
      <c r="J32" s="70">
        <f>MIN(J8:J29)</f>
        <v>-8.1753</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0.36249999999999999</v>
      </c>
      <c r="E33" s="73"/>
      <c r="F33" s="74">
        <f>MAX(F8:F29)</f>
        <v>21.834399999999999</v>
      </c>
      <c r="G33" s="73"/>
      <c r="H33" s="74">
        <f>MAX(H8:H29)</f>
        <v>14.340299999999999</v>
      </c>
      <c r="I33" s="73"/>
      <c r="J33" s="74">
        <f>MAX(J8:J29)</f>
        <v>7.7065000000000001</v>
      </c>
      <c r="K33" s="73"/>
      <c r="L33" s="74">
        <f>MAX(L8:L29)</f>
        <v>41.985199999999999</v>
      </c>
      <c r="M33" s="73"/>
      <c r="N33" s="74">
        <f>MAX(N8:N29)</f>
        <v>52.378399999999999</v>
      </c>
      <c r="O33" s="73"/>
      <c r="P33" s="74">
        <f>MAX(P8:P29)</f>
        <v>22.276900000000001</v>
      </c>
      <c r="Q33" s="73"/>
      <c r="R33" s="74">
        <f>MAX(R8:R29)</f>
        <v>31.1312</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44918</v>
      </c>
      <c r="C8" s="60">
        <f>VLOOKUP($A8,'Return Data'!$B$7:$R$2292,4,0)</f>
        <v>49.644500000000001</v>
      </c>
      <c r="D8" s="60">
        <f>VLOOKUP($A8,'Return Data'!$B$7:$R$2292,10,0)</f>
        <v>-5.8817000000000004</v>
      </c>
      <c r="E8" s="61">
        <f t="shared" ref="E8:E29" si="0">RANK(D8,D$8:D$29,0)</f>
        <v>18</v>
      </c>
      <c r="F8" s="60">
        <f>VLOOKUP($A8,'Return Data'!$B$7:$R$2292,11,0)</f>
        <v>10.0692</v>
      </c>
      <c r="G8" s="61">
        <f t="shared" ref="G8:G29" si="1">RANK(F8,F$8:F$29,0)</f>
        <v>20</v>
      </c>
      <c r="H8" s="60">
        <f>VLOOKUP($A8,'Return Data'!$B$7:$R$2292,12,0)</f>
        <v>-2.5834999999999999</v>
      </c>
      <c r="I8" s="61">
        <f t="shared" ref="I8:I29" si="2">RANK(H8,H$8:H$29,0)</f>
        <v>22</v>
      </c>
      <c r="J8" s="60">
        <f>VLOOKUP($A8,'Return Data'!$B$7:$R$2292,13,0)</f>
        <v>-9.1328999999999994</v>
      </c>
      <c r="K8" s="61">
        <f t="shared" ref="K8:K29" si="3">RANK(J8,J$8:J$29,0)</f>
        <v>22</v>
      </c>
      <c r="L8" s="60">
        <f>VLOOKUP($A8,'Return Data'!$B$7:$R$2292,17,0)</f>
        <v>17.839200000000002</v>
      </c>
      <c r="M8" s="61">
        <f t="shared" ref="M8:M29" si="4">RANK(L8,L$8:L$29,0)</f>
        <v>20</v>
      </c>
      <c r="N8" s="60">
        <f>VLOOKUP($A8,'Return Data'!$B$7:$R$2292,14,0)</f>
        <v>18.1616</v>
      </c>
      <c r="O8" s="61">
        <f t="shared" ref="O8:O19" si="5">RANK(N8,N$8:N$29,0)</f>
        <v>19</v>
      </c>
      <c r="P8" s="60">
        <f>VLOOKUP($A8,'Return Data'!$B$7:$R$2292,15,0)</f>
        <v>2.2231999999999998</v>
      </c>
      <c r="Q8" s="61">
        <f>RANK(P8,P$8:P$29,0)</f>
        <v>14</v>
      </c>
      <c r="R8" s="60">
        <f>VLOOKUP($A8,'Return Data'!$B$7:$R$2292,16,0)</f>
        <v>10.750400000000001</v>
      </c>
      <c r="S8" s="62">
        <f t="shared" ref="S8:S29" si="6">RANK(R8,R$8:R$29,0)</f>
        <v>20</v>
      </c>
    </row>
    <row r="9" spans="1:20" x14ac:dyDescent="0.3">
      <c r="A9" s="58" t="s">
        <v>1320</v>
      </c>
      <c r="B9" s="59">
        <f>VLOOKUP($A9,'Return Data'!$B$7:$R$2292,3,0)</f>
        <v>44918</v>
      </c>
      <c r="C9" s="60">
        <f>VLOOKUP($A9,'Return Data'!$B$7:$R$2292,4,0)</f>
        <v>61.63</v>
      </c>
      <c r="D9" s="60">
        <f>VLOOKUP($A9,'Return Data'!$B$7:$R$2292,10,0)</f>
        <v>-3.0518000000000001</v>
      </c>
      <c r="E9" s="61">
        <f t="shared" si="0"/>
        <v>8</v>
      </c>
      <c r="F9" s="60">
        <f>VLOOKUP($A9,'Return Data'!$B$7:$R$2292,11,0)</f>
        <v>12.3405</v>
      </c>
      <c r="G9" s="61">
        <f t="shared" si="1"/>
        <v>15</v>
      </c>
      <c r="H9" s="60">
        <f>VLOOKUP($A9,'Return Data'!$B$7:$R$2292,12,0)</f>
        <v>2.6996000000000002</v>
      </c>
      <c r="I9" s="61">
        <f t="shared" si="2"/>
        <v>7</v>
      </c>
      <c r="J9" s="60">
        <f>VLOOKUP($A9,'Return Data'!$B$7:$R$2292,13,0)</f>
        <v>2.2056</v>
      </c>
      <c r="K9" s="61">
        <f t="shared" si="3"/>
        <v>8</v>
      </c>
      <c r="L9" s="60">
        <f>VLOOKUP($A9,'Return Data'!$B$7:$R$2292,17,0)</f>
        <v>26.785599999999999</v>
      </c>
      <c r="M9" s="61">
        <f t="shared" si="4"/>
        <v>12</v>
      </c>
      <c r="N9" s="60">
        <f>VLOOKUP($A9,'Return Data'!$B$7:$R$2292,14,0)</f>
        <v>25.007000000000001</v>
      </c>
      <c r="O9" s="61">
        <f t="shared" si="5"/>
        <v>16</v>
      </c>
      <c r="P9" s="60">
        <f>VLOOKUP($A9,'Return Data'!$B$7:$R$2292,15,0)</f>
        <v>16.038799999999998</v>
      </c>
      <c r="Q9" s="61">
        <f>RANK(P9,P$8:P$29,0)</f>
        <v>2</v>
      </c>
      <c r="R9" s="60">
        <f>VLOOKUP($A9,'Return Data'!$B$7:$R$2292,16,0)</f>
        <v>22.198399999999999</v>
      </c>
      <c r="S9" s="62">
        <f t="shared" si="6"/>
        <v>5</v>
      </c>
    </row>
    <row r="10" spans="1:20" x14ac:dyDescent="0.3">
      <c r="A10" s="58" t="s">
        <v>1989</v>
      </c>
      <c r="B10" s="59">
        <f>VLOOKUP($A10,'Return Data'!$B$7:$R$2292,3,0)</f>
        <v>44918</v>
      </c>
      <c r="C10" s="60">
        <f>VLOOKUP($A10,'Return Data'!$B$7:$R$2292,4,0)</f>
        <v>25.69</v>
      </c>
      <c r="D10" s="60">
        <f>VLOOKUP($A10,'Return Data'!$B$7:$R$2292,10,0)</f>
        <v>-5.1329000000000002</v>
      </c>
      <c r="E10" s="61">
        <f t="shared" si="0"/>
        <v>15</v>
      </c>
      <c r="F10" s="60">
        <f>VLOOKUP($A10,'Return Data'!$B$7:$R$2292,11,0)</f>
        <v>14.7387</v>
      </c>
      <c r="G10" s="61">
        <f t="shared" si="1"/>
        <v>9</v>
      </c>
      <c r="H10" s="60">
        <f>VLOOKUP($A10,'Return Data'!$B$7:$R$2292,12,0)</f>
        <v>-0.50349999999999995</v>
      </c>
      <c r="I10" s="61">
        <f t="shared" si="2"/>
        <v>18</v>
      </c>
      <c r="J10" s="60">
        <f>VLOOKUP($A10,'Return Data'!$B$7:$R$2292,13,0)</f>
        <v>-2.9466999999999999</v>
      </c>
      <c r="K10" s="61">
        <f t="shared" si="3"/>
        <v>17</v>
      </c>
      <c r="L10" s="60">
        <f>VLOOKUP($A10,'Return Data'!$B$7:$R$2292,17,0)</f>
        <v>28.2864</v>
      </c>
      <c r="M10" s="61">
        <f t="shared" si="4"/>
        <v>11</v>
      </c>
      <c r="N10" s="60">
        <f>VLOOKUP($A10,'Return Data'!$B$7:$R$2292,14,0)</f>
        <v>35.5777</v>
      </c>
      <c r="O10" s="61">
        <f t="shared" si="5"/>
        <v>3</v>
      </c>
      <c r="P10" s="60"/>
      <c r="Q10" s="61"/>
      <c r="R10" s="60">
        <f>VLOOKUP($A10,'Return Data'!$B$7:$R$2292,16,0)</f>
        <v>26.500299999999999</v>
      </c>
      <c r="S10" s="62">
        <f t="shared" si="6"/>
        <v>2</v>
      </c>
    </row>
    <row r="11" spans="1:20" x14ac:dyDescent="0.3">
      <c r="A11" s="58" t="s">
        <v>1322</v>
      </c>
      <c r="B11" s="59">
        <f>VLOOKUP($A11,'Return Data'!$B$7:$R$2292,3,0)</f>
        <v>44918</v>
      </c>
      <c r="C11" s="60">
        <f>VLOOKUP($A11,'Return Data'!$B$7:$R$2292,4,0)</f>
        <v>23.74</v>
      </c>
      <c r="D11" s="60">
        <f>VLOOKUP($A11,'Return Data'!$B$7:$R$2292,10,0)</f>
        <v>-4.4283000000000001</v>
      </c>
      <c r="E11" s="61">
        <f t="shared" si="0"/>
        <v>14</v>
      </c>
      <c r="F11" s="60">
        <f>VLOOKUP($A11,'Return Data'!$B$7:$R$2292,11,0)</f>
        <v>12.3521</v>
      </c>
      <c r="G11" s="61">
        <f t="shared" si="1"/>
        <v>14</v>
      </c>
      <c r="H11" s="60">
        <f>VLOOKUP($A11,'Return Data'!$B$7:$R$2292,12,0)</f>
        <v>0.46550000000000002</v>
      </c>
      <c r="I11" s="61">
        <f t="shared" si="2"/>
        <v>13</v>
      </c>
      <c r="J11" s="60">
        <f>VLOOKUP($A11,'Return Data'!$B$7:$R$2292,13,0)</f>
        <v>4.5815000000000001</v>
      </c>
      <c r="K11" s="61">
        <f t="shared" si="3"/>
        <v>4</v>
      </c>
      <c r="L11" s="60">
        <f>VLOOKUP($A11,'Return Data'!$B$7:$R$2292,17,0)</f>
        <v>34.413400000000003</v>
      </c>
      <c r="M11" s="61">
        <f t="shared" si="4"/>
        <v>4</v>
      </c>
      <c r="N11" s="60">
        <f>VLOOKUP($A11,'Return Data'!$B$7:$R$2292,14,0)</f>
        <v>36.287999999999997</v>
      </c>
      <c r="O11" s="61">
        <f t="shared" si="5"/>
        <v>2</v>
      </c>
      <c r="P11" s="60"/>
      <c r="Q11" s="61"/>
      <c r="R11" s="60">
        <f>VLOOKUP($A11,'Return Data'!$B$7:$R$2292,16,0)</f>
        <v>25.142900000000001</v>
      </c>
      <c r="S11" s="62">
        <f t="shared" si="6"/>
        <v>4</v>
      </c>
    </row>
    <row r="12" spans="1:20" x14ac:dyDescent="0.3">
      <c r="A12" s="58" t="s">
        <v>1324</v>
      </c>
      <c r="B12" s="59">
        <f>VLOOKUP($A12,'Return Data'!$B$7:$R$2292,3,0)</f>
        <v>44918</v>
      </c>
      <c r="C12" s="60">
        <f>VLOOKUP($A12,'Return Data'!$B$7:$R$2292,4,0)</f>
        <v>108.008</v>
      </c>
      <c r="D12" s="60">
        <f>VLOOKUP($A12,'Return Data'!$B$7:$R$2292,10,0)</f>
        <v>-6.0015000000000001</v>
      </c>
      <c r="E12" s="61">
        <f t="shared" si="0"/>
        <v>19</v>
      </c>
      <c r="F12" s="60">
        <f>VLOOKUP($A12,'Return Data'!$B$7:$R$2292,11,0)</f>
        <v>11.0063</v>
      </c>
      <c r="G12" s="61">
        <f t="shared" si="1"/>
        <v>16</v>
      </c>
      <c r="H12" s="60">
        <f>VLOOKUP($A12,'Return Data'!$B$7:$R$2292,12,0)</f>
        <v>-1.5127999999999999</v>
      </c>
      <c r="I12" s="61">
        <f t="shared" si="2"/>
        <v>19</v>
      </c>
      <c r="J12" s="60">
        <f>VLOOKUP($A12,'Return Data'!$B$7:$R$2292,13,0)</f>
        <v>-1.4641999999999999</v>
      </c>
      <c r="K12" s="61">
        <f t="shared" si="3"/>
        <v>14</v>
      </c>
      <c r="L12" s="60">
        <f>VLOOKUP($A12,'Return Data'!$B$7:$R$2292,17,0)</f>
        <v>24.723500000000001</v>
      </c>
      <c r="M12" s="61">
        <f t="shared" si="4"/>
        <v>18</v>
      </c>
      <c r="N12" s="60">
        <f>VLOOKUP($A12,'Return Data'!$B$7:$R$2292,14,0)</f>
        <v>27.732299999999999</v>
      </c>
      <c r="O12" s="61">
        <f t="shared" si="5"/>
        <v>8</v>
      </c>
      <c r="P12" s="60">
        <f>VLOOKUP($A12,'Return Data'!$B$7:$R$2292,15,0)</f>
        <v>8.9329999999999998</v>
      </c>
      <c r="Q12" s="61">
        <f>RANK(P12,P$8:P$29,0)</f>
        <v>11</v>
      </c>
      <c r="R12" s="60">
        <f>VLOOKUP($A12,'Return Data'!$B$7:$R$2292,16,0)</f>
        <v>16.550999999999998</v>
      </c>
      <c r="S12" s="62">
        <f t="shared" si="6"/>
        <v>12</v>
      </c>
    </row>
    <row r="13" spans="1:20" x14ac:dyDescent="0.3">
      <c r="A13" s="58" t="s">
        <v>1326</v>
      </c>
      <c r="B13" s="59">
        <f>VLOOKUP($A13,'Return Data'!$B$7:$R$2292,3,0)</f>
        <v>44918</v>
      </c>
      <c r="C13" s="60">
        <f>VLOOKUP($A13,'Return Data'!$B$7:$R$2292,4,0)</f>
        <v>24.396000000000001</v>
      </c>
      <c r="D13" s="60">
        <f>VLOOKUP($A13,'Return Data'!$B$7:$R$2292,10,0)</f>
        <v>-3.6911</v>
      </c>
      <c r="E13" s="61">
        <f t="shared" si="0"/>
        <v>10</v>
      </c>
      <c r="F13" s="60">
        <f>VLOOKUP($A13,'Return Data'!$B$7:$R$2292,11,0)</f>
        <v>15.048299999999999</v>
      </c>
      <c r="G13" s="61">
        <f t="shared" si="1"/>
        <v>7</v>
      </c>
      <c r="H13" s="60">
        <f>VLOOKUP($A13,'Return Data'!$B$7:$R$2292,12,0)</f>
        <v>2.1865000000000001</v>
      </c>
      <c r="I13" s="61">
        <f t="shared" si="2"/>
        <v>9</v>
      </c>
      <c r="J13" s="60">
        <f>VLOOKUP($A13,'Return Data'!$B$7:$R$2292,13,0)</f>
        <v>-0.13100000000000001</v>
      </c>
      <c r="K13" s="61">
        <f t="shared" si="3"/>
        <v>12</v>
      </c>
      <c r="L13" s="60">
        <f>VLOOKUP($A13,'Return Data'!$B$7:$R$2292,17,0)</f>
        <v>29.670300000000001</v>
      </c>
      <c r="M13" s="61">
        <f t="shared" si="4"/>
        <v>6</v>
      </c>
      <c r="N13" s="60">
        <f>VLOOKUP($A13,'Return Data'!$B$7:$R$2292,14,0)</f>
        <v>31.067900000000002</v>
      </c>
      <c r="O13" s="61">
        <f t="shared" si="5"/>
        <v>5</v>
      </c>
      <c r="P13" s="60"/>
      <c r="Q13" s="61"/>
      <c r="R13" s="60">
        <f>VLOOKUP($A13,'Return Data'!$B$7:$R$2292,16,0)</f>
        <v>25.866199999999999</v>
      </c>
      <c r="S13" s="62">
        <f t="shared" si="6"/>
        <v>3</v>
      </c>
    </row>
    <row r="14" spans="1:20" x14ac:dyDescent="0.3">
      <c r="A14" s="58" t="s">
        <v>1327</v>
      </c>
      <c r="B14" s="59">
        <f>VLOOKUP($A14,'Return Data'!$B$7:$R$2292,3,0)</f>
        <v>44918</v>
      </c>
      <c r="C14" s="60">
        <f>VLOOKUP($A14,'Return Data'!$B$7:$R$2292,4,0)</f>
        <v>91.572900000000004</v>
      </c>
      <c r="D14" s="60">
        <f>VLOOKUP($A14,'Return Data'!$B$7:$R$2292,10,0)</f>
        <v>-2.3401000000000001</v>
      </c>
      <c r="E14" s="61">
        <f t="shared" si="0"/>
        <v>5</v>
      </c>
      <c r="F14" s="60">
        <f>VLOOKUP($A14,'Return Data'!$B$7:$R$2292,11,0)</f>
        <v>17.290500000000002</v>
      </c>
      <c r="G14" s="61">
        <f t="shared" si="1"/>
        <v>5</v>
      </c>
      <c r="H14" s="60">
        <f>VLOOKUP($A14,'Return Data'!$B$7:$R$2292,12,0)</f>
        <v>4.8015999999999996</v>
      </c>
      <c r="I14" s="61">
        <f t="shared" si="2"/>
        <v>6</v>
      </c>
      <c r="J14" s="60">
        <f>VLOOKUP($A14,'Return Data'!$B$7:$R$2292,13,0)</f>
        <v>2.3248000000000002</v>
      </c>
      <c r="K14" s="61">
        <f t="shared" si="3"/>
        <v>7</v>
      </c>
      <c r="L14" s="60">
        <f>VLOOKUP($A14,'Return Data'!$B$7:$R$2292,17,0)</f>
        <v>26.503699999999998</v>
      </c>
      <c r="M14" s="61">
        <f t="shared" si="4"/>
        <v>13</v>
      </c>
      <c r="N14" s="60">
        <f>VLOOKUP($A14,'Return Data'!$B$7:$R$2292,14,0)</f>
        <v>23.100899999999999</v>
      </c>
      <c r="O14" s="61">
        <f t="shared" si="5"/>
        <v>18</v>
      </c>
      <c r="P14" s="60">
        <f>VLOOKUP($A14,'Return Data'!$B$7:$R$2292,15,0)</f>
        <v>7.7328000000000001</v>
      </c>
      <c r="Q14" s="61">
        <f t="shared" ref="Q14:Q19" si="7">RANK(P14,P$8:P$29,0)</f>
        <v>12</v>
      </c>
      <c r="R14" s="60">
        <f>VLOOKUP($A14,'Return Data'!$B$7:$R$2292,16,0)</f>
        <v>13.9541</v>
      </c>
      <c r="S14" s="62">
        <f t="shared" si="6"/>
        <v>15</v>
      </c>
    </row>
    <row r="15" spans="1:20" x14ac:dyDescent="0.3">
      <c r="A15" s="58" t="s">
        <v>1330</v>
      </c>
      <c r="B15" s="59">
        <f>VLOOKUP($A15,'Return Data'!$B$7:$R$2292,3,0)</f>
        <v>44918</v>
      </c>
      <c r="C15" s="60">
        <f>VLOOKUP($A15,'Return Data'!$B$7:$R$2292,4,0)</f>
        <v>75.048000000000002</v>
      </c>
      <c r="D15" s="60">
        <f>VLOOKUP($A15,'Return Data'!$B$7:$R$2292,10,0)</f>
        <v>-1.0468999999999999</v>
      </c>
      <c r="E15" s="61">
        <f t="shared" si="0"/>
        <v>3</v>
      </c>
      <c r="F15" s="60">
        <f>VLOOKUP($A15,'Return Data'!$B$7:$R$2292,11,0)</f>
        <v>19.516500000000001</v>
      </c>
      <c r="G15" s="61">
        <f t="shared" si="1"/>
        <v>3</v>
      </c>
      <c r="H15" s="60">
        <f>VLOOKUP($A15,'Return Data'!$B$7:$R$2292,12,0)</f>
        <v>5.9341999999999997</v>
      </c>
      <c r="I15" s="61">
        <f t="shared" si="2"/>
        <v>3</v>
      </c>
      <c r="J15" s="60">
        <f>VLOOKUP($A15,'Return Data'!$B$7:$R$2292,13,0)</f>
        <v>0.82899999999999996</v>
      </c>
      <c r="K15" s="61">
        <f t="shared" si="3"/>
        <v>10</v>
      </c>
      <c r="L15" s="60">
        <f>VLOOKUP($A15,'Return Data'!$B$7:$R$2292,17,0)</f>
        <v>29.502400000000002</v>
      </c>
      <c r="M15" s="61">
        <f t="shared" si="4"/>
        <v>9</v>
      </c>
      <c r="N15" s="60">
        <f>VLOOKUP($A15,'Return Data'!$B$7:$R$2292,14,0)</f>
        <v>25.401599999999998</v>
      </c>
      <c r="O15" s="61">
        <f t="shared" si="5"/>
        <v>14</v>
      </c>
      <c r="P15" s="60">
        <f>VLOOKUP($A15,'Return Data'!$B$7:$R$2292,15,0)</f>
        <v>10.2597</v>
      </c>
      <c r="Q15" s="61">
        <f t="shared" si="7"/>
        <v>8</v>
      </c>
      <c r="R15" s="60">
        <f>VLOOKUP($A15,'Return Data'!$B$7:$R$2292,16,0)</f>
        <v>14.662000000000001</v>
      </c>
      <c r="S15" s="62">
        <f t="shared" si="6"/>
        <v>14</v>
      </c>
    </row>
    <row r="16" spans="1:20" x14ac:dyDescent="0.3">
      <c r="A16" s="58" t="s">
        <v>1331</v>
      </c>
      <c r="B16" s="59">
        <f>VLOOKUP($A16,'Return Data'!$B$7:$R$2292,3,0)</f>
        <v>0</v>
      </c>
      <c r="C16" s="60">
        <f>VLOOKUP($A16,'Return Data'!$B$7:$R$2292,4,0)</f>
        <v>0</v>
      </c>
      <c r="D16" s="60">
        <f>VLOOKUP($A16,'Return Data'!$B$7:$R$2292,10,0)</f>
        <v>0</v>
      </c>
      <c r="E16" s="61">
        <f t="shared" si="0"/>
        <v>1</v>
      </c>
      <c r="F16" s="60">
        <f>VLOOKUP($A16,'Return Data'!$B$7:$R$2292,11,0)</f>
        <v>0</v>
      </c>
      <c r="G16" s="61">
        <f t="shared" si="1"/>
        <v>22</v>
      </c>
      <c r="H16" s="60">
        <f>VLOOKUP($A16,'Return Data'!$B$7:$R$2292,12,0)</f>
        <v>0</v>
      </c>
      <c r="I16" s="61">
        <f t="shared" si="2"/>
        <v>16</v>
      </c>
      <c r="J16" s="60">
        <f>VLOOKUP($A16,'Return Data'!$B$7:$R$2292,13,0)</f>
        <v>0</v>
      </c>
      <c r="K16" s="61">
        <f t="shared" si="3"/>
        <v>11</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2062</v>
      </c>
      <c r="B17" s="59">
        <f>VLOOKUP($A17,'Return Data'!$B$7:$R$2292,3,0)</f>
        <v>44918</v>
      </c>
      <c r="C17" s="60">
        <f>VLOOKUP($A17,'Return Data'!$B$7:$R$2292,4,0)</f>
        <v>44.895000000000003</v>
      </c>
      <c r="D17" s="60">
        <f>VLOOKUP($A17,'Return Data'!$B$7:$R$2292,10,0)</f>
        <v>-5.2187999999999999</v>
      </c>
      <c r="E17" s="61">
        <f t="shared" si="0"/>
        <v>16</v>
      </c>
      <c r="F17" s="60">
        <f>VLOOKUP($A17,'Return Data'!$B$7:$R$2292,11,0)</f>
        <v>13.5806</v>
      </c>
      <c r="G17" s="61">
        <f t="shared" si="1"/>
        <v>12</v>
      </c>
      <c r="H17" s="60">
        <f>VLOOKUP($A17,'Return Data'!$B$7:$R$2292,12,0)</f>
        <v>0.1673</v>
      </c>
      <c r="I17" s="61">
        <f t="shared" si="2"/>
        <v>14</v>
      </c>
      <c r="J17" s="60">
        <f>VLOOKUP($A17,'Return Data'!$B$7:$R$2292,13,0)</f>
        <v>-0.34179999999999999</v>
      </c>
      <c r="K17" s="61">
        <f t="shared" si="3"/>
        <v>13</v>
      </c>
      <c r="L17" s="60">
        <f>VLOOKUP($A17,'Return Data'!$B$7:$R$2292,17,0)</f>
        <v>32.190399999999997</v>
      </c>
      <c r="M17" s="61">
        <f t="shared" si="4"/>
        <v>5</v>
      </c>
      <c r="N17" s="60">
        <f>VLOOKUP($A17,'Return Data'!$B$7:$R$2292,14,0)</f>
        <v>26.0563</v>
      </c>
      <c r="O17" s="61">
        <f t="shared" si="5"/>
        <v>12</v>
      </c>
      <c r="P17" s="60">
        <f>VLOOKUP($A17,'Return Data'!$B$7:$R$2292,15,0)</f>
        <v>9.4787999999999997</v>
      </c>
      <c r="Q17" s="61">
        <f t="shared" si="7"/>
        <v>10</v>
      </c>
      <c r="R17" s="60">
        <f>VLOOKUP($A17,'Return Data'!$B$7:$R$2292,16,0)</f>
        <v>19.026599999999998</v>
      </c>
      <c r="S17" s="62">
        <f t="shared" si="6"/>
        <v>10</v>
      </c>
    </row>
    <row r="18" spans="1:19" x14ac:dyDescent="0.3">
      <c r="A18" s="58" t="s">
        <v>1333</v>
      </c>
      <c r="B18" s="59">
        <f>VLOOKUP($A18,'Return Data'!$B$7:$R$2292,3,0)</f>
        <v>44918</v>
      </c>
      <c r="C18" s="60">
        <f>VLOOKUP($A18,'Return Data'!$B$7:$R$2292,4,0)</f>
        <v>52</v>
      </c>
      <c r="D18" s="60">
        <f>VLOOKUP($A18,'Return Data'!$B$7:$R$2292,10,0)</f>
        <v>-3.5787</v>
      </c>
      <c r="E18" s="61">
        <f t="shared" si="0"/>
        <v>9</v>
      </c>
      <c r="F18" s="60">
        <f>VLOOKUP($A18,'Return Data'!$B$7:$R$2292,11,0)</f>
        <v>10.8506</v>
      </c>
      <c r="G18" s="61">
        <f t="shared" si="1"/>
        <v>17</v>
      </c>
      <c r="H18" s="60">
        <f>VLOOKUP($A18,'Return Data'!$B$7:$R$2292,12,0)</f>
        <v>5.6052</v>
      </c>
      <c r="I18" s="61">
        <f t="shared" si="2"/>
        <v>4</v>
      </c>
      <c r="J18" s="60">
        <f>VLOOKUP($A18,'Return Data'!$B$7:$R$2292,13,0)</f>
        <v>2.8277999999999999</v>
      </c>
      <c r="K18" s="61">
        <f t="shared" si="3"/>
        <v>6</v>
      </c>
      <c r="L18" s="60">
        <f>VLOOKUP($A18,'Return Data'!$B$7:$R$2292,17,0)</f>
        <v>29.5152</v>
      </c>
      <c r="M18" s="61">
        <f t="shared" si="4"/>
        <v>8</v>
      </c>
      <c r="N18" s="60">
        <f>VLOOKUP($A18,'Return Data'!$B$7:$R$2292,14,0)</f>
        <v>26.932200000000002</v>
      </c>
      <c r="O18" s="61">
        <f t="shared" si="5"/>
        <v>10</v>
      </c>
      <c r="P18" s="60">
        <f>VLOOKUP($A18,'Return Data'!$B$7:$R$2292,15,0)</f>
        <v>11.335100000000001</v>
      </c>
      <c r="Q18" s="61">
        <f t="shared" si="7"/>
        <v>6</v>
      </c>
      <c r="R18" s="60">
        <f>VLOOKUP($A18,'Return Data'!$B$7:$R$2292,16,0)</f>
        <v>11.463100000000001</v>
      </c>
      <c r="S18" s="62">
        <f t="shared" si="6"/>
        <v>17</v>
      </c>
    </row>
    <row r="19" spans="1:19" x14ac:dyDescent="0.3">
      <c r="A19" s="58" t="s">
        <v>1335</v>
      </c>
      <c r="B19" s="59">
        <f>VLOOKUP($A19,'Return Data'!$B$7:$R$2292,3,0)</f>
        <v>44918</v>
      </c>
      <c r="C19" s="60">
        <f>VLOOKUP($A19,'Return Data'!$B$7:$R$2292,4,0)</f>
        <v>17.53</v>
      </c>
      <c r="D19" s="60">
        <f>VLOOKUP($A19,'Return Data'!$B$7:$R$2292,10,0)</f>
        <v>-6.8544</v>
      </c>
      <c r="E19" s="61">
        <f t="shared" si="0"/>
        <v>21</v>
      </c>
      <c r="F19" s="60">
        <f>VLOOKUP($A19,'Return Data'!$B$7:$R$2292,11,0)</f>
        <v>12.6607</v>
      </c>
      <c r="G19" s="61">
        <f t="shared" si="1"/>
        <v>13</v>
      </c>
      <c r="H19" s="60">
        <f>VLOOKUP($A19,'Return Data'!$B$7:$R$2292,12,0)</f>
        <v>1.9779</v>
      </c>
      <c r="I19" s="61">
        <f t="shared" si="2"/>
        <v>10</v>
      </c>
      <c r="J19" s="60">
        <f>VLOOKUP($A19,'Return Data'!$B$7:$R$2292,13,0)</f>
        <v>1.1540999999999999</v>
      </c>
      <c r="K19" s="61">
        <f t="shared" si="3"/>
        <v>9</v>
      </c>
      <c r="L19" s="60">
        <f>VLOOKUP($A19,'Return Data'!$B$7:$R$2292,17,0)</f>
        <v>29.518799999999999</v>
      </c>
      <c r="M19" s="61">
        <f t="shared" si="4"/>
        <v>7</v>
      </c>
      <c r="N19" s="60">
        <f>VLOOKUP($A19,'Return Data'!$B$7:$R$2292,14,0)</f>
        <v>25.466999999999999</v>
      </c>
      <c r="O19" s="61">
        <f t="shared" si="5"/>
        <v>13</v>
      </c>
      <c r="P19" s="60">
        <f>VLOOKUP($A19,'Return Data'!$B$7:$R$2292,15,0)</f>
        <v>9.5591000000000008</v>
      </c>
      <c r="Q19" s="61">
        <f t="shared" si="7"/>
        <v>9</v>
      </c>
      <c r="R19" s="60">
        <f>VLOOKUP($A19,'Return Data'!$B$7:$R$2292,16,0)</f>
        <v>10.725300000000001</v>
      </c>
      <c r="S19" s="62">
        <f t="shared" si="6"/>
        <v>21</v>
      </c>
    </row>
    <row r="20" spans="1:19" x14ac:dyDescent="0.3">
      <c r="A20" s="58" t="s">
        <v>1338</v>
      </c>
      <c r="B20" s="59">
        <f>VLOOKUP($A20,'Return Data'!$B$7:$R$2292,3,0)</f>
        <v>44918</v>
      </c>
      <c r="C20" s="60">
        <f>VLOOKUP($A20,'Return Data'!$B$7:$R$2292,4,0)</f>
        <v>20.446999999999999</v>
      </c>
      <c r="D20" s="60">
        <f>VLOOKUP($A20,'Return Data'!$B$7:$R$2292,10,0)</f>
        <v>-6.1590999999999996</v>
      </c>
      <c r="E20" s="61">
        <f t="shared" si="0"/>
        <v>20</v>
      </c>
      <c r="F20" s="60">
        <f>VLOOKUP($A20,'Return Data'!$B$7:$R$2292,11,0)</f>
        <v>10.2859</v>
      </c>
      <c r="G20" s="61">
        <f t="shared" si="1"/>
        <v>19</v>
      </c>
      <c r="H20" s="60">
        <f>VLOOKUP($A20,'Return Data'!$B$7:$R$2292,12,0)</f>
        <v>-2.0268000000000002</v>
      </c>
      <c r="I20" s="61">
        <f t="shared" si="2"/>
        <v>21</v>
      </c>
      <c r="J20" s="60">
        <f>VLOOKUP($A20,'Return Data'!$B$7:$R$2292,13,0)</f>
        <v>-6.4638999999999998</v>
      </c>
      <c r="K20" s="61">
        <f t="shared" si="3"/>
        <v>20</v>
      </c>
      <c r="L20" s="60">
        <f>VLOOKUP($A20,'Return Data'!$B$7:$R$2292,17,0)</f>
        <v>18.749199999999998</v>
      </c>
      <c r="M20" s="61">
        <f t="shared" si="4"/>
        <v>19</v>
      </c>
      <c r="N20" s="60"/>
      <c r="O20" s="61"/>
      <c r="P20" s="60"/>
      <c r="Q20" s="61"/>
      <c r="R20" s="60">
        <f>VLOOKUP($A20,'Return Data'!$B$7:$R$2292,16,0)</f>
        <v>28.784700000000001</v>
      </c>
      <c r="S20" s="62">
        <f t="shared" si="6"/>
        <v>1</v>
      </c>
    </row>
    <row r="21" spans="1:19" x14ac:dyDescent="0.3">
      <c r="A21" s="58" t="s">
        <v>1340</v>
      </c>
      <c r="B21" s="59">
        <f>VLOOKUP($A21,'Return Data'!$B$7:$R$2292,3,0)</f>
        <v>44918</v>
      </c>
      <c r="C21" s="60">
        <f>VLOOKUP($A21,'Return Data'!$B$7:$R$2292,4,0)</f>
        <v>20.83</v>
      </c>
      <c r="D21" s="60">
        <f>VLOOKUP($A21,'Return Data'!$B$7:$R$2292,10,0)</f>
        <v>-2.9357000000000002</v>
      </c>
      <c r="E21" s="61">
        <f t="shared" si="0"/>
        <v>7</v>
      </c>
      <c r="F21" s="60">
        <f>VLOOKUP($A21,'Return Data'!$B$7:$R$2292,11,0)</f>
        <v>15.019299999999999</v>
      </c>
      <c r="G21" s="61">
        <f t="shared" si="1"/>
        <v>8</v>
      </c>
      <c r="H21" s="60">
        <f>VLOOKUP($A21,'Return Data'!$B$7:$R$2292,12,0)</f>
        <v>1.9579</v>
      </c>
      <c r="I21" s="61">
        <f t="shared" si="2"/>
        <v>11</v>
      </c>
      <c r="J21" s="60">
        <f>VLOOKUP($A21,'Return Data'!$B$7:$R$2292,13,0)</f>
        <v>-1.8841000000000001</v>
      </c>
      <c r="K21" s="61">
        <f t="shared" si="3"/>
        <v>16</v>
      </c>
      <c r="L21" s="60">
        <f>VLOOKUP($A21,'Return Data'!$B$7:$R$2292,17,0)</f>
        <v>26.194600000000001</v>
      </c>
      <c r="M21" s="61">
        <f t="shared" si="4"/>
        <v>14</v>
      </c>
      <c r="N21" s="60">
        <f>VLOOKUP($A21,'Return Data'!$B$7:$R$2292,14,0)</f>
        <v>25.3474</v>
      </c>
      <c r="O21" s="61">
        <f>RANK(N21,N$8:N$29,0)</f>
        <v>15</v>
      </c>
      <c r="P21" s="60"/>
      <c r="Q21" s="61"/>
      <c r="R21" s="60">
        <f>VLOOKUP($A21,'Return Data'!$B$7:$R$2292,16,0)</f>
        <v>19.3383</v>
      </c>
      <c r="S21" s="62">
        <f t="shared" si="6"/>
        <v>9</v>
      </c>
    </row>
    <row r="22" spans="1:19" x14ac:dyDescent="0.3">
      <c r="A22" s="58" t="s">
        <v>1342</v>
      </c>
      <c r="B22" s="59">
        <f>VLOOKUP($A22,'Return Data'!$B$7:$R$2292,3,0)</f>
        <v>44918</v>
      </c>
      <c r="C22" s="60">
        <f>VLOOKUP($A22,'Return Data'!$B$7:$R$2292,4,0)</f>
        <v>13.611599999999999</v>
      </c>
      <c r="D22" s="60">
        <f>VLOOKUP($A22,'Return Data'!$B$7:$R$2292,10,0)</f>
        <v>-4.2590000000000003</v>
      </c>
      <c r="E22" s="61">
        <f t="shared" si="0"/>
        <v>13</v>
      </c>
      <c r="F22" s="60">
        <f>VLOOKUP($A22,'Return Data'!$B$7:$R$2292,11,0)</f>
        <v>13.8436</v>
      </c>
      <c r="G22" s="61">
        <f t="shared" si="1"/>
        <v>11</v>
      </c>
      <c r="H22" s="60">
        <f>VLOOKUP($A22,'Return Data'!$B$7:$R$2292,12,0)</f>
        <v>1.0932999999999999</v>
      </c>
      <c r="I22" s="61">
        <f t="shared" si="2"/>
        <v>12</v>
      </c>
      <c r="J22" s="60">
        <f>VLOOKUP($A22,'Return Data'!$B$7:$R$2292,13,0)</f>
        <v>-8.6623000000000001</v>
      </c>
      <c r="K22" s="61">
        <f t="shared" si="3"/>
        <v>21</v>
      </c>
      <c r="L22" s="60">
        <f>VLOOKUP($A22,'Return Data'!$B$7:$R$2292,17,0)</f>
        <v>11.0945</v>
      </c>
      <c r="M22" s="61">
        <f t="shared" si="4"/>
        <v>21</v>
      </c>
      <c r="N22" s="60"/>
      <c r="O22" s="61"/>
      <c r="P22" s="60"/>
      <c r="Q22" s="61"/>
      <c r="R22" s="60">
        <f>VLOOKUP($A22,'Return Data'!$B$7:$R$2292,16,0)</f>
        <v>11.428699999999999</v>
      </c>
      <c r="S22" s="62">
        <f t="shared" si="6"/>
        <v>18</v>
      </c>
    </row>
    <row r="23" spans="1:19" x14ac:dyDescent="0.3">
      <c r="A23" s="108" t="s">
        <v>1343</v>
      </c>
      <c r="B23" s="59">
        <f>VLOOKUP($A23,'Return Data'!$B$7:$R$2292,3,0)</f>
        <v>44918</v>
      </c>
      <c r="C23" s="60">
        <f>VLOOKUP($A23,'Return Data'!$B$7:$R$2292,4,0)</f>
        <v>157.62200000000001</v>
      </c>
      <c r="D23" s="60">
        <f>VLOOKUP($A23,'Return Data'!$B$7:$R$2292,10,0)</f>
        <v>-5.5957999999999997</v>
      </c>
      <c r="E23" s="61">
        <f t="shared" si="0"/>
        <v>17</v>
      </c>
      <c r="F23" s="60">
        <f>VLOOKUP($A23,'Return Data'!$B$7:$R$2292,11,0)</f>
        <v>9.2253000000000007</v>
      </c>
      <c r="G23" s="61">
        <f t="shared" si="1"/>
        <v>21</v>
      </c>
      <c r="H23" s="60">
        <f>VLOOKUP($A23,'Return Data'!$B$7:$R$2292,12,0)</f>
        <v>-1.6369</v>
      </c>
      <c r="I23" s="61">
        <f t="shared" si="2"/>
        <v>20</v>
      </c>
      <c r="J23" s="60">
        <f>VLOOKUP($A23,'Return Data'!$B$7:$R$2292,13,0)</f>
        <v>-4.4593999999999996</v>
      </c>
      <c r="K23" s="61">
        <f t="shared" si="3"/>
        <v>19</v>
      </c>
      <c r="L23" s="60">
        <f>VLOOKUP($A23,'Return Data'!$B$7:$R$2292,17,0)</f>
        <v>28.604199999999999</v>
      </c>
      <c r="M23" s="61">
        <f t="shared" si="4"/>
        <v>10</v>
      </c>
      <c r="N23" s="60">
        <f>VLOOKUP($A23,'Return Data'!$B$7:$R$2292,14,0)</f>
        <v>30.1068</v>
      </c>
      <c r="O23" s="61">
        <f t="shared" ref="O23:O29" si="8">RANK(N23,N$8:N$29,0)</f>
        <v>6</v>
      </c>
      <c r="P23" s="60">
        <f>VLOOKUP($A23,'Return Data'!$B$7:$R$2292,15,0)</f>
        <v>13.6036</v>
      </c>
      <c r="Q23" s="61">
        <f>RANK(P23,P$8:P$29,0)</f>
        <v>3</v>
      </c>
      <c r="R23" s="60">
        <f>VLOOKUP($A23,'Return Data'!$B$7:$R$2292,16,0)</f>
        <v>16.7178</v>
      </c>
      <c r="S23" s="62">
        <f t="shared" si="6"/>
        <v>11</v>
      </c>
    </row>
    <row r="24" spans="1:19" x14ac:dyDescent="0.3">
      <c r="A24" s="58" t="s">
        <v>1345</v>
      </c>
      <c r="B24" s="59">
        <f>VLOOKUP($A24,'Return Data'!$B$7:$R$2292,3,0)</f>
        <v>44918</v>
      </c>
      <c r="C24" s="60">
        <f>VLOOKUP($A24,'Return Data'!$B$7:$R$2292,4,0)</f>
        <v>88.665099999999995</v>
      </c>
      <c r="D24" s="60">
        <f>VLOOKUP($A24,'Return Data'!$B$7:$R$2292,10,0)</f>
        <v>-2.7715999999999998</v>
      </c>
      <c r="E24" s="61">
        <f t="shared" si="0"/>
        <v>6</v>
      </c>
      <c r="F24" s="60">
        <f>VLOOKUP($A24,'Return Data'!$B$7:$R$2292,11,0)</f>
        <v>17.765699999999999</v>
      </c>
      <c r="G24" s="61">
        <f t="shared" si="1"/>
        <v>4</v>
      </c>
      <c r="H24" s="60">
        <f>VLOOKUP($A24,'Return Data'!$B$7:$R$2292,12,0)</f>
        <v>5.5288000000000004</v>
      </c>
      <c r="I24" s="61">
        <f t="shared" si="2"/>
        <v>5</v>
      </c>
      <c r="J24" s="60">
        <f>VLOOKUP($A24,'Return Data'!$B$7:$R$2292,13,0)</f>
        <v>5.1355000000000004</v>
      </c>
      <c r="K24" s="61">
        <f t="shared" si="3"/>
        <v>3</v>
      </c>
      <c r="L24" s="60">
        <f>VLOOKUP($A24,'Return Data'!$B$7:$R$2292,17,0)</f>
        <v>34.903500000000001</v>
      </c>
      <c r="M24" s="61">
        <f t="shared" si="4"/>
        <v>3</v>
      </c>
      <c r="N24" s="60">
        <f>VLOOKUP($A24,'Return Data'!$B$7:$R$2292,14,0)</f>
        <v>32.714599999999997</v>
      </c>
      <c r="O24" s="61">
        <f t="shared" si="8"/>
        <v>4</v>
      </c>
      <c r="P24" s="60">
        <f>VLOOKUP($A24,'Return Data'!$B$7:$R$2292,15,0)</f>
        <v>13.302300000000001</v>
      </c>
      <c r="Q24" s="61">
        <f>RANK(P24,P$8:P$29,0)</f>
        <v>4</v>
      </c>
      <c r="R24" s="60">
        <f>VLOOKUP($A24,'Return Data'!$B$7:$R$2292,16,0)</f>
        <v>19.453600000000002</v>
      </c>
      <c r="S24" s="62">
        <f t="shared" si="6"/>
        <v>8</v>
      </c>
    </row>
    <row r="25" spans="1:19" x14ac:dyDescent="0.3">
      <c r="A25" s="58" t="s">
        <v>1349</v>
      </c>
      <c r="B25" s="59">
        <f>VLOOKUP($A25,'Return Data'!$B$7:$R$2292,3,0)</f>
        <v>44918</v>
      </c>
      <c r="C25" s="60">
        <f>VLOOKUP($A25,'Return Data'!$B$7:$R$2292,4,0)</f>
        <v>149.873782527342</v>
      </c>
      <c r="D25" s="60">
        <f>VLOOKUP($A25,'Return Data'!$B$7:$R$2292,10,0)</f>
        <v>-1.6969000000000001</v>
      </c>
      <c r="E25" s="61">
        <f t="shared" si="0"/>
        <v>4</v>
      </c>
      <c r="F25" s="60">
        <f>VLOOKUP($A25,'Return Data'!$B$7:$R$2292,11,0)</f>
        <v>20.9178</v>
      </c>
      <c r="G25" s="61">
        <f t="shared" si="1"/>
        <v>1</v>
      </c>
      <c r="H25" s="60">
        <f>VLOOKUP($A25,'Return Data'!$B$7:$R$2292,12,0)</f>
        <v>2.4921000000000002</v>
      </c>
      <c r="I25" s="61">
        <f t="shared" si="2"/>
        <v>8</v>
      </c>
      <c r="J25" s="60">
        <f>VLOOKUP($A25,'Return Data'!$B$7:$R$2292,13,0)</f>
        <v>3.0259</v>
      </c>
      <c r="K25" s="61">
        <f t="shared" si="3"/>
        <v>5</v>
      </c>
      <c r="L25" s="60">
        <f>VLOOKUP($A25,'Return Data'!$B$7:$R$2292,17,0)</f>
        <v>39.539700000000003</v>
      </c>
      <c r="M25" s="61">
        <f t="shared" si="4"/>
        <v>1</v>
      </c>
      <c r="N25" s="60">
        <f>VLOOKUP($A25,'Return Data'!$B$7:$R$2292,14,0)</f>
        <v>50.345300000000002</v>
      </c>
      <c r="O25" s="61">
        <f t="shared" si="8"/>
        <v>1</v>
      </c>
      <c r="P25" s="60">
        <f>VLOOKUP($A25,'Return Data'!$B$7:$R$2292,15,0)</f>
        <v>21.106300000000001</v>
      </c>
      <c r="Q25" s="61">
        <f>RANK(P25,P$8:P$29,0)</f>
        <v>1</v>
      </c>
      <c r="R25" s="60">
        <f>VLOOKUP($A25,'Return Data'!$B$7:$R$2292,16,0)</f>
        <v>10.884399999999999</v>
      </c>
      <c r="S25" s="62">
        <f t="shared" si="6"/>
        <v>19</v>
      </c>
    </row>
    <row r="26" spans="1:19" x14ac:dyDescent="0.3">
      <c r="A26" s="58" t="s">
        <v>1352</v>
      </c>
      <c r="B26" s="59">
        <f>VLOOKUP($A26,'Return Data'!$B$7:$R$2292,3,0)</f>
        <v>44918</v>
      </c>
      <c r="C26" s="60">
        <f>VLOOKUP($A26,'Return Data'!$B$7:$R$2292,4,0)</f>
        <v>109.7854</v>
      </c>
      <c r="D26" s="60">
        <f>VLOOKUP($A26,'Return Data'!$B$7:$R$2292,10,0)</f>
        <v>-3.7130999999999998</v>
      </c>
      <c r="E26" s="61">
        <f t="shared" si="0"/>
        <v>11</v>
      </c>
      <c r="F26" s="60">
        <f>VLOOKUP($A26,'Return Data'!$B$7:$R$2292,11,0)</f>
        <v>15.5017</v>
      </c>
      <c r="G26" s="61">
        <f t="shared" si="1"/>
        <v>6</v>
      </c>
      <c r="H26" s="60">
        <f>VLOOKUP($A26,'Return Data'!$B$7:$R$2292,12,0)</f>
        <v>8.5312999999999999</v>
      </c>
      <c r="I26" s="61">
        <f t="shared" si="2"/>
        <v>2</v>
      </c>
      <c r="J26" s="60">
        <f>VLOOKUP($A26,'Return Data'!$B$7:$R$2292,13,0)</f>
        <v>6.3402000000000003</v>
      </c>
      <c r="K26" s="61">
        <f t="shared" si="3"/>
        <v>1</v>
      </c>
      <c r="L26" s="60">
        <f>VLOOKUP($A26,'Return Data'!$B$7:$R$2292,17,0)</f>
        <v>25.677700000000002</v>
      </c>
      <c r="M26" s="61">
        <f t="shared" si="4"/>
        <v>15</v>
      </c>
      <c r="N26" s="60">
        <f>VLOOKUP($A26,'Return Data'!$B$7:$R$2292,14,0)</f>
        <v>27.227499999999999</v>
      </c>
      <c r="O26" s="61">
        <f t="shared" si="8"/>
        <v>9</v>
      </c>
      <c r="P26" s="60">
        <f>VLOOKUP($A26,'Return Data'!$B$7:$R$2292,15,0)</f>
        <v>11.8179</v>
      </c>
      <c r="Q26" s="61">
        <f>RANK(P26,P$8:P$29,0)</f>
        <v>5</v>
      </c>
      <c r="R26" s="60">
        <f>VLOOKUP($A26,'Return Data'!$B$7:$R$2292,16,0)</f>
        <v>19.745899999999999</v>
      </c>
      <c r="S26" s="62">
        <f t="shared" si="6"/>
        <v>7</v>
      </c>
    </row>
    <row r="27" spans="1:19" x14ac:dyDescent="0.3">
      <c r="A27" s="58" t="s">
        <v>1353</v>
      </c>
      <c r="B27" s="59">
        <f>VLOOKUP($A27,'Return Data'!$B$7:$R$2292,3,0)</f>
        <v>44918</v>
      </c>
      <c r="C27" s="60">
        <f>VLOOKUP($A27,'Return Data'!$B$7:$R$2292,4,0)</f>
        <v>143.97880000000001</v>
      </c>
      <c r="D27" s="60">
        <f>VLOOKUP($A27,'Return Data'!$B$7:$R$2292,10,0)</f>
        <v>-3.7416999999999998</v>
      </c>
      <c r="E27" s="61">
        <f t="shared" si="0"/>
        <v>12</v>
      </c>
      <c r="F27" s="60">
        <f>VLOOKUP($A27,'Return Data'!$B$7:$R$2292,11,0)</f>
        <v>14.152200000000001</v>
      </c>
      <c r="G27" s="61">
        <f t="shared" si="1"/>
        <v>10</v>
      </c>
      <c r="H27" s="60">
        <f>VLOOKUP($A27,'Return Data'!$B$7:$R$2292,12,0)</f>
        <v>8.2600000000000007E-2</v>
      </c>
      <c r="I27" s="61">
        <f t="shared" si="2"/>
        <v>15</v>
      </c>
      <c r="J27" s="60">
        <f>VLOOKUP($A27,'Return Data'!$B$7:$R$2292,13,0)</f>
        <v>-3.1042000000000001</v>
      </c>
      <c r="K27" s="61">
        <f t="shared" si="3"/>
        <v>18</v>
      </c>
      <c r="L27" s="60">
        <f>VLOOKUP($A27,'Return Data'!$B$7:$R$2292,17,0)</f>
        <v>25.216799999999999</v>
      </c>
      <c r="M27" s="61">
        <f t="shared" si="4"/>
        <v>17</v>
      </c>
      <c r="N27" s="60">
        <f>VLOOKUP($A27,'Return Data'!$B$7:$R$2292,14,0)</f>
        <v>24.792899999999999</v>
      </c>
      <c r="O27" s="61">
        <f t="shared" si="8"/>
        <v>17</v>
      </c>
      <c r="P27" s="60">
        <f>VLOOKUP($A27,'Return Data'!$B$7:$R$2292,15,0)</f>
        <v>4.8545999999999996</v>
      </c>
      <c r="Q27" s="61">
        <f>RANK(P27,P$8:P$29,0)</f>
        <v>13</v>
      </c>
      <c r="R27" s="60">
        <f>VLOOKUP($A27,'Return Data'!$B$7:$R$2292,16,0)</f>
        <v>16.103000000000002</v>
      </c>
      <c r="S27" s="62">
        <f t="shared" si="6"/>
        <v>13</v>
      </c>
    </row>
    <row r="28" spans="1:19" x14ac:dyDescent="0.3">
      <c r="A28" s="58" t="s">
        <v>1356</v>
      </c>
      <c r="B28" s="59">
        <f>VLOOKUP($A28,'Return Data'!$B$7:$R$2292,3,0)</f>
        <v>44918</v>
      </c>
      <c r="C28" s="60">
        <f>VLOOKUP($A28,'Return Data'!$B$7:$R$2292,4,0)</f>
        <v>22.761299999999999</v>
      </c>
      <c r="D28" s="60">
        <f>VLOOKUP($A28,'Return Data'!$B$7:$R$2292,10,0)</f>
        <v>-0.13730000000000001</v>
      </c>
      <c r="E28" s="61">
        <f t="shared" si="0"/>
        <v>2</v>
      </c>
      <c r="F28" s="60">
        <f>VLOOKUP($A28,'Return Data'!$B$7:$R$2292,11,0)</f>
        <v>20.5182</v>
      </c>
      <c r="G28" s="61">
        <f t="shared" si="1"/>
        <v>2</v>
      </c>
      <c r="H28" s="60">
        <f>VLOOKUP($A28,'Return Data'!$B$7:$R$2292,12,0)</f>
        <v>12.6881</v>
      </c>
      <c r="I28" s="61">
        <f t="shared" si="2"/>
        <v>1</v>
      </c>
      <c r="J28" s="60">
        <f>VLOOKUP($A28,'Return Data'!$B$7:$R$2292,13,0)</f>
        <v>5.6459000000000001</v>
      </c>
      <c r="K28" s="61">
        <f t="shared" si="3"/>
        <v>2</v>
      </c>
      <c r="L28" s="60">
        <f>VLOOKUP($A28,'Return Data'!$B$7:$R$2292,17,0)</f>
        <v>35.299100000000003</v>
      </c>
      <c r="M28" s="61">
        <f t="shared" si="4"/>
        <v>2</v>
      </c>
      <c r="N28" s="60">
        <f>VLOOKUP($A28,'Return Data'!$B$7:$R$2292,14,0)</f>
        <v>29.682600000000001</v>
      </c>
      <c r="O28" s="61">
        <f t="shared" si="8"/>
        <v>7</v>
      </c>
      <c r="P28" s="60"/>
      <c r="Q28" s="61"/>
      <c r="R28" s="60">
        <f>VLOOKUP($A28,'Return Data'!$B$7:$R$2292,16,0)</f>
        <v>22.124300000000002</v>
      </c>
      <c r="S28" s="62">
        <f t="shared" si="6"/>
        <v>6</v>
      </c>
    </row>
    <row r="29" spans="1:19" x14ac:dyDescent="0.3">
      <c r="A29" s="58" t="s">
        <v>1358</v>
      </c>
      <c r="B29" s="59">
        <f>VLOOKUP($A29,'Return Data'!$B$7:$R$2292,3,0)</f>
        <v>44918</v>
      </c>
      <c r="C29" s="60">
        <f>VLOOKUP($A29,'Return Data'!$B$7:$R$2292,4,0)</f>
        <v>28.26</v>
      </c>
      <c r="D29" s="60">
        <f>VLOOKUP($A29,'Return Data'!$B$7:$R$2292,10,0)</f>
        <v>-9.3359000000000005</v>
      </c>
      <c r="E29" s="61">
        <f t="shared" si="0"/>
        <v>22</v>
      </c>
      <c r="F29" s="60">
        <f>VLOOKUP($A29,'Return Data'!$B$7:$R$2292,11,0)</f>
        <v>10.65</v>
      </c>
      <c r="G29" s="61">
        <f t="shared" si="1"/>
        <v>18</v>
      </c>
      <c r="H29" s="60">
        <f>VLOOKUP($A29,'Return Data'!$B$7:$R$2292,12,0)</f>
        <v>-0.21190000000000001</v>
      </c>
      <c r="I29" s="61">
        <f t="shared" si="2"/>
        <v>17</v>
      </c>
      <c r="J29" s="60">
        <f>VLOOKUP($A29,'Return Data'!$B$7:$R$2292,13,0)</f>
        <v>-1.5673999999999999</v>
      </c>
      <c r="K29" s="61">
        <f t="shared" si="3"/>
        <v>15</v>
      </c>
      <c r="L29" s="60">
        <f>VLOOKUP($A29,'Return Data'!$B$7:$R$2292,17,0)</f>
        <v>25.474</v>
      </c>
      <c r="M29" s="61">
        <f t="shared" si="4"/>
        <v>16</v>
      </c>
      <c r="N29" s="60">
        <f>VLOOKUP($A29,'Return Data'!$B$7:$R$2292,14,0)</f>
        <v>26.808</v>
      </c>
      <c r="O29" s="61">
        <f t="shared" si="8"/>
        <v>11</v>
      </c>
      <c r="P29" s="60">
        <f>VLOOKUP($A29,'Return Data'!$B$7:$R$2292,15,0)</f>
        <v>10.5832</v>
      </c>
      <c r="Q29" s="61">
        <f>RANK(P29,P$8:P$29,0)</f>
        <v>7</v>
      </c>
      <c r="R29" s="60">
        <f>VLOOKUP($A29,'Return Data'!$B$7:$R$2292,16,0)</f>
        <v>12.9315</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-3.98055909090909</v>
      </c>
      <c r="E31" s="69"/>
      <c r="F31" s="70">
        <f>AVERAGE(F8:F29)</f>
        <v>13.515168181818181</v>
      </c>
      <c r="G31" s="69"/>
      <c r="H31" s="70">
        <f>AVERAGE(H8:H29)</f>
        <v>2.1698409090909085</v>
      </c>
      <c r="I31" s="69"/>
      <c r="J31" s="70">
        <f>AVERAGE(J8:J29)</f>
        <v>-0.2767090909090909</v>
      </c>
      <c r="K31" s="69"/>
      <c r="L31" s="70">
        <f>AVERAGE(L8:L29)</f>
        <v>26.350099999999998</v>
      </c>
      <c r="M31" s="69"/>
      <c r="N31" s="70">
        <f>AVERAGE(N8:N29)</f>
        <v>27.390879999999999</v>
      </c>
      <c r="O31" s="69"/>
      <c r="P31" s="70">
        <f>AVERAGE(P8:P29)</f>
        <v>10.055226666666668</v>
      </c>
      <c r="Q31" s="69"/>
      <c r="R31" s="70">
        <f>AVERAGE(R8:R29)</f>
        <v>17.01602272727273</v>
      </c>
      <c r="S31" s="71"/>
    </row>
    <row r="32" spans="1:19" x14ac:dyDescent="0.3">
      <c r="A32" s="68" t="s">
        <v>28</v>
      </c>
      <c r="B32" s="69"/>
      <c r="C32" s="69"/>
      <c r="D32" s="70">
        <f>MIN(D8:D29)</f>
        <v>-9.3359000000000005</v>
      </c>
      <c r="E32" s="69"/>
      <c r="F32" s="70">
        <f>MIN(F8:F29)</f>
        <v>0</v>
      </c>
      <c r="G32" s="69"/>
      <c r="H32" s="70">
        <f>MIN(H8:H29)</f>
        <v>-2.5834999999999999</v>
      </c>
      <c r="I32" s="69"/>
      <c r="J32" s="70">
        <f>MIN(J8:J29)</f>
        <v>-9.1328999999999994</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0</v>
      </c>
      <c r="E33" s="73"/>
      <c r="F33" s="74">
        <f>MAX(F8:F29)</f>
        <v>20.9178</v>
      </c>
      <c r="G33" s="73"/>
      <c r="H33" s="74">
        <f>MAX(H8:H29)</f>
        <v>12.6881</v>
      </c>
      <c r="I33" s="73"/>
      <c r="J33" s="74">
        <f>MAX(J8:J29)</f>
        <v>6.3402000000000003</v>
      </c>
      <c r="K33" s="73"/>
      <c r="L33" s="74">
        <f>MAX(L8:L29)</f>
        <v>39.539700000000003</v>
      </c>
      <c r="M33" s="73"/>
      <c r="N33" s="74">
        <f>MAX(N8:N29)</f>
        <v>50.345300000000002</v>
      </c>
      <c r="O33" s="73"/>
      <c r="P33" s="74">
        <f>MAX(P8:P29)</f>
        <v>21.106300000000001</v>
      </c>
      <c r="Q33" s="73"/>
      <c r="R33" s="74">
        <f>MAX(R8:R29)</f>
        <v>28.784700000000001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44918</v>
      </c>
      <c r="C8" s="60">
        <f>VLOOKUP($A8,'Return Data'!$B$7:$R$2292,4,0)</f>
        <v>476.18</v>
      </c>
      <c r="D8" s="60">
        <f>VLOOKUP($A8,'Return Data'!$B$7:$R$2292,10,0)</f>
        <v>-6.2027999999999999</v>
      </c>
      <c r="E8" s="61">
        <f t="shared" ref="E8:E31" si="0">RANK(D8,D$8:D$31,0)</f>
        <v>22</v>
      </c>
      <c r="F8" s="60">
        <f>VLOOKUP($A8,'Return Data'!$B$7:$R$2292,11,0)</f>
        <v>6.8338999999999999</v>
      </c>
      <c r="G8" s="61">
        <f t="shared" ref="G8:G31" si="1">RANK(F8,F$8:F$31,0)</f>
        <v>24</v>
      </c>
      <c r="H8" s="60">
        <f>VLOOKUP($A8,'Return Data'!$B$7:$R$2292,12,0)</f>
        <v>-3.8039999999999998</v>
      </c>
      <c r="I8" s="61">
        <f t="shared" ref="I8:I31" si="2">RANK(H8,H$8:H$31,0)</f>
        <v>24</v>
      </c>
      <c r="J8" s="60">
        <f>VLOOKUP($A8,'Return Data'!$B$7:$R$2292,13,0)</f>
        <v>-5.7367999999999997</v>
      </c>
      <c r="K8" s="61">
        <f t="shared" ref="K8:K31" si="3">RANK(J8,J$8:J$31,0)</f>
        <v>24</v>
      </c>
      <c r="L8" s="60">
        <f>VLOOKUP($A8,'Return Data'!$B$7:$R$2292,17,0)</f>
        <v>19.518599999999999</v>
      </c>
      <c r="M8" s="61">
        <f t="shared" ref="M8:M31" si="4">RANK(L8,L$8:L$31,0)</f>
        <v>17</v>
      </c>
      <c r="N8" s="60">
        <f>VLOOKUP($A8,'Return Data'!$B$7:$R$2292,14,0)</f>
        <v>18.258400000000002</v>
      </c>
      <c r="O8" s="61">
        <f t="shared" ref="O8:O29" si="5">RANK(N8,N$8:N$31,0)</f>
        <v>18</v>
      </c>
      <c r="P8" s="60">
        <f>VLOOKUP($A8,'Return Data'!$B$7:$R$2292,15,0)</f>
        <v>6.3242000000000003</v>
      </c>
      <c r="Q8" s="61">
        <f t="shared" ref="Q8:Q19" si="6">RANK(P8,P$8:P$31,0)</f>
        <v>21</v>
      </c>
      <c r="R8" s="60">
        <f>VLOOKUP($A8,'Return Data'!$B$7:$R$2292,16,0)</f>
        <v>14.8142</v>
      </c>
      <c r="S8" s="62">
        <f t="shared" ref="S8:S31" si="7">RANK(R8,R$8:R$31,0)</f>
        <v>22</v>
      </c>
    </row>
    <row r="9" spans="1:20" x14ac:dyDescent="0.3">
      <c r="A9" s="58" t="s">
        <v>1059</v>
      </c>
      <c r="B9" s="59">
        <f>VLOOKUP($A9,'Return Data'!$B$7:$R$2292,3,0)</f>
        <v>44918</v>
      </c>
      <c r="C9" s="60">
        <f>VLOOKUP($A9,'Return Data'!$B$7:$R$2292,4,0)</f>
        <v>73.55</v>
      </c>
      <c r="D9" s="60">
        <f>VLOOKUP($A9,'Return Data'!$B$7:$R$2292,10,0)</f>
        <v>-4.9987000000000004</v>
      </c>
      <c r="E9" s="61">
        <f t="shared" si="0"/>
        <v>19</v>
      </c>
      <c r="F9" s="60">
        <f>VLOOKUP($A9,'Return Data'!$B$7:$R$2292,11,0)</f>
        <v>11.0021</v>
      </c>
      <c r="G9" s="61">
        <f t="shared" si="1"/>
        <v>22</v>
      </c>
      <c r="H9" s="60">
        <f>VLOOKUP($A9,'Return Data'!$B$7:$R$2292,12,0)</f>
        <v>-1.0361</v>
      </c>
      <c r="I9" s="61">
        <f t="shared" si="2"/>
        <v>22</v>
      </c>
      <c r="J9" s="60">
        <f>VLOOKUP($A9,'Return Data'!$B$7:$R$2292,13,0)</f>
        <v>-3.7429999999999999</v>
      </c>
      <c r="K9" s="61">
        <f t="shared" si="3"/>
        <v>21</v>
      </c>
      <c r="L9" s="60">
        <f>VLOOKUP($A9,'Return Data'!$B$7:$R$2292,17,0)</f>
        <v>16.923100000000002</v>
      </c>
      <c r="M9" s="61">
        <f t="shared" si="4"/>
        <v>20</v>
      </c>
      <c r="N9" s="60">
        <f>VLOOKUP($A9,'Return Data'!$B$7:$R$2292,14,0)</f>
        <v>19.665900000000001</v>
      </c>
      <c r="O9" s="61">
        <f t="shared" si="5"/>
        <v>17</v>
      </c>
      <c r="P9" s="60">
        <f>VLOOKUP($A9,'Return Data'!$B$7:$R$2292,15,0)</f>
        <v>15.1638</v>
      </c>
      <c r="Q9" s="61">
        <f t="shared" si="6"/>
        <v>3</v>
      </c>
      <c r="R9" s="60">
        <f>VLOOKUP($A9,'Return Data'!$B$7:$R$2292,16,0)</f>
        <v>18.347300000000001</v>
      </c>
      <c r="S9" s="62">
        <f t="shared" si="7"/>
        <v>11</v>
      </c>
    </row>
    <row r="10" spans="1:20" x14ac:dyDescent="0.3">
      <c r="A10" s="58" t="s">
        <v>1930</v>
      </c>
      <c r="B10" s="59">
        <f>VLOOKUP($A10,'Return Data'!$B$7:$R$2292,3,0)</f>
        <v>44918</v>
      </c>
      <c r="C10" s="60">
        <f>VLOOKUP($A10,'Return Data'!$B$7:$R$2292,4,0)</f>
        <v>66.085899999999995</v>
      </c>
      <c r="D10" s="60">
        <f>VLOOKUP($A10,'Return Data'!$B$7:$R$2292,10,0)</f>
        <v>-3.2256</v>
      </c>
      <c r="E10" s="61">
        <f t="shared" si="0"/>
        <v>12</v>
      </c>
      <c r="F10" s="60">
        <f>VLOOKUP($A10,'Return Data'!$B$7:$R$2292,11,0)</f>
        <v>13.378399999999999</v>
      </c>
      <c r="G10" s="61">
        <f t="shared" si="1"/>
        <v>16</v>
      </c>
      <c r="H10" s="60">
        <f>VLOOKUP($A10,'Return Data'!$B$7:$R$2292,12,0)</f>
        <v>1.6511</v>
      </c>
      <c r="I10" s="61">
        <f t="shared" si="2"/>
        <v>18</v>
      </c>
      <c r="J10" s="60">
        <f>VLOOKUP($A10,'Return Data'!$B$7:$R$2292,13,0)</f>
        <v>3.5164</v>
      </c>
      <c r="K10" s="61">
        <f t="shared" si="3"/>
        <v>8</v>
      </c>
      <c r="L10" s="60">
        <f>VLOOKUP($A10,'Return Data'!$B$7:$R$2292,17,0)</f>
        <v>22.361000000000001</v>
      </c>
      <c r="M10" s="61">
        <f t="shared" si="4"/>
        <v>12</v>
      </c>
      <c r="N10" s="60">
        <f>VLOOKUP($A10,'Return Data'!$B$7:$R$2292,14,0)</f>
        <v>23.239100000000001</v>
      </c>
      <c r="O10" s="61">
        <f t="shared" si="5"/>
        <v>11</v>
      </c>
      <c r="P10" s="60">
        <f>VLOOKUP($A10,'Return Data'!$B$7:$R$2292,15,0)</f>
        <v>10.4742</v>
      </c>
      <c r="Q10" s="61">
        <f t="shared" si="6"/>
        <v>13</v>
      </c>
      <c r="R10" s="60">
        <f>VLOOKUP($A10,'Return Data'!$B$7:$R$2292,16,0)</f>
        <v>18.1936</v>
      </c>
      <c r="S10" s="62">
        <f t="shared" si="7"/>
        <v>13</v>
      </c>
    </row>
    <row r="11" spans="1:20" x14ac:dyDescent="0.3">
      <c r="A11" s="58" t="s">
        <v>1063</v>
      </c>
      <c r="B11" s="59">
        <f>VLOOKUP($A11,'Return Data'!$B$7:$R$2292,3,0)</f>
        <v>44918</v>
      </c>
      <c r="C11" s="60">
        <f>VLOOKUP($A11,'Return Data'!$B$7:$R$2292,4,0)</f>
        <v>90.846999999999994</v>
      </c>
      <c r="D11" s="60">
        <f>VLOOKUP($A11,'Return Data'!$B$7:$R$2292,10,0)</f>
        <v>-5.0929000000000002</v>
      </c>
      <c r="E11" s="61">
        <f t="shared" si="0"/>
        <v>20</v>
      </c>
      <c r="F11" s="60">
        <f>VLOOKUP($A11,'Return Data'!$B$7:$R$2292,11,0)</f>
        <v>9.8672000000000004</v>
      </c>
      <c r="G11" s="61">
        <f t="shared" si="1"/>
        <v>23</v>
      </c>
      <c r="H11" s="60">
        <f>VLOOKUP($A11,'Return Data'!$B$7:$R$2292,12,0)</f>
        <v>-1.5657000000000001</v>
      </c>
      <c r="I11" s="61">
        <f t="shared" si="2"/>
        <v>23</v>
      </c>
      <c r="J11" s="60">
        <f>VLOOKUP($A11,'Return Data'!$B$7:$R$2292,13,0)</f>
        <v>-5.6605999999999996</v>
      </c>
      <c r="K11" s="61">
        <f t="shared" si="3"/>
        <v>23</v>
      </c>
      <c r="L11" s="60">
        <f>VLOOKUP($A11,'Return Data'!$B$7:$R$2292,17,0)</f>
        <v>10.5596</v>
      </c>
      <c r="M11" s="61">
        <f t="shared" si="4"/>
        <v>24</v>
      </c>
      <c r="N11" s="60">
        <f>VLOOKUP($A11,'Return Data'!$B$7:$R$2292,14,0)</f>
        <v>15.0427</v>
      </c>
      <c r="O11" s="61">
        <f t="shared" si="5"/>
        <v>23</v>
      </c>
      <c r="P11" s="60">
        <f>VLOOKUP($A11,'Return Data'!$B$7:$R$2292,15,0)</f>
        <v>8.6233000000000004</v>
      </c>
      <c r="Q11" s="61">
        <f t="shared" si="6"/>
        <v>17</v>
      </c>
      <c r="R11" s="60">
        <f>VLOOKUP($A11,'Return Data'!$B$7:$R$2292,16,0)</f>
        <v>16.267800000000001</v>
      </c>
      <c r="S11" s="62">
        <f t="shared" si="7"/>
        <v>18</v>
      </c>
    </row>
    <row r="12" spans="1:20" x14ac:dyDescent="0.3">
      <c r="A12" s="58" t="s">
        <v>1065</v>
      </c>
      <c r="B12" s="59">
        <f>VLOOKUP($A12,'Return Data'!$B$7:$R$2292,3,0)</f>
        <v>44918</v>
      </c>
      <c r="C12" s="60">
        <f>VLOOKUP($A12,'Return Data'!$B$7:$R$2292,4,0)</f>
        <v>56.963999999999999</v>
      </c>
      <c r="D12" s="60">
        <f>VLOOKUP($A12,'Return Data'!$B$7:$R$2292,10,0)</f>
        <v>-3.9247000000000001</v>
      </c>
      <c r="E12" s="61">
        <f t="shared" si="0"/>
        <v>14</v>
      </c>
      <c r="F12" s="60">
        <f>VLOOKUP($A12,'Return Data'!$B$7:$R$2292,11,0)</f>
        <v>15.8323</v>
      </c>
      <c r="G12" s="61">
        <f t="shared" si="1"/>
        <v>9</v>
      </c>
      <c r="H12" s="60">
        <f>VLOOKUP($A12,'Return Data'!$B$7:$R$2292,12,0)</f>
        <v>4.7652000000000001</v>
      </c>
      <c r="I12" s="61">
        <f t="shared" si="2"/>
        <v>10</v>
      </c>
      <c r="J12" s="60">
        <f>VLOOKUP($A12,'Return Data'!$B$7:$R$2292,13,0)</f>
        <v>1.907</v>
      </c>
      <c r="K12" s="61">
        <f t="shared" si="3"/>
        <v>11</v>
      </c>
      <c r="L12" s="60">
        <f>VLOOKUP($A12,'Return Data'!$B$7:$R$2292,17,0)</f>
        <v>24.750399999999999</v>
      </c>
      <c r="M12" s="61">
        <f t="shared" si="4"/>
        <v>7</v>
      </c>
      <c r="N12" s="60">
        <f>VLOOKUP($A12,'Return Data'!$B$7:$R$2292,14,0)</f>
        <v>25.836200000000002</v>
      </c>
      <c r="O12" s="61">
        <f t="shared" si="5"/>
        <v>4</v>
      </c>
      <c r="P12" s="60">
        <f>VLOOKUP($A12,'Return Data'!$B$7:$R$2292,15,0)</f>
        <v>12.5817</v>
      </c>
      <c r="Q12" s="61">
        <f t="shared" si="6"/>
        <v>8</v>
      </c>
      <c r="R12" s="60">
        <f>VLOOKUP($A12,'Return Data'!$B$7:$R$2292,16,0)</f>
        <v>20.064299999999999</v>
      </c>
      <c r="S12" s="62">
        <f t="shared" si="7"/>
        <v>4</v>
      </c>
    </row>
    <row r="13" spans="1:20" x14ac:dyDescent="0.3">
      <c r="A13" s="58" t="s">
        <v>1068</v>
      </c>
      <c r="B13" s="59">
        <f>VLOOKUP($A13,'Return Data'!$B$7:$R$2292,3,0)</f>
        <v>44918</v>
      </c>
      <c r="C13" s="60">
        <f>VLOOKUP($A13,'Return Data'!$B$7:$R$2292,4,0)</f>
        <v>1627.6777</v>
      </c>
      <c r="D13" s="60">
        <f>VLOOKUP($A13,'Return Data'!$B$7:$R$2292,10,0)</f>
        <v>-2.8111000000000002</v>
      </c>
      <c r="E13" s="61">
        <f t="shared" si="0"/>
        <v>9</v>
      </c>
      <c r="F13" s="60">
        <f>VLOOKUP($A13,'Return Data'!$B$7:$R$2292,11,0)</f>
        <v>17.525200000000002</v>
      </c>
      <c r="G13" s="61">
        <f t="shared" si="1"/>
        <v>5</v>
      </c>
      <c r="H13" s="60">
        <f>VLOOKUP($A13,'Return Data'!$B$7:$R$2292,12,0)</f>
        <v>5.6689999999999996</v>
      </c>
      <c r="I13" s="61">
        <f t="shared" si="2"/>
        <v>7</v>
      </c>
      <c r="J13" s="60">
        <f>VLOOKUP($A13,'Return Data'!$B$7:$R$2292,13,0)</f>
        <v>0.38969999999999999</v>
      </c>
      <c r="K13" s="61">
        <f t="shared" si="3"/>
        <v>15</v>
      </c>
      <c r="L13" s="60">
        <f>VLOOKUP($A13,'Return Data'!$B$7:$R$2292,17,0)</f>
        <v>16.469799999999999</v>
      </c>
      <c r="M13" s="61">
        <f t="shared" si="4"/>
        <v>21</v>
      </c>
      <c r="N13" s="60">
        <f>VLOOKUP($A13,'Return Data'!$B$7:$R$2292,14,0)</f>
        <v>16.743300000000001</v>
      </c>
      <c r="O13" s="61">
        <f t="shared" si="5"/>
        <v>22</v>
      </c>
      <c r="P13" s="60">
        <f>VLOOKUP($A13,'Return Data'!$B$7:$R$2292,15,0)</f>
        <v>8.9276</v>
      </c>
      <c r="Q13" s="61">
        <f t="shared" si="6"/>
        <v>16</v>
      </c>
      <c r="R13" s="60">
        <f>VLOOKUP($A13,'Return Data'!$B$7:$R$2292,16,0)</f>
        <v>17.2254</v>
      </c>
      <c r="S13" s="62">
        <f t="shared" si="7"/>
        <v>16</v>
      </c>
    </row>
    <row r="14" spans="1:20" x14ac:dyDescent="0.3">
      <c r="A14" s="58" t="s">
        <v>1070</v>
      </c>
      <c r="B14" s="59">
        <f>VLOOKUP($A14,'Return Data'!$B$7:$R$2292,3,0)</f>
        <v>44918</v>
      </c>
      <c r="C14" s="60">
        <f>VLOOKUP($A14,'Return Data'!$B$7:$R$2292,4,0)</f>
        <v>106.411</v>
      </c>
      <c r="D14" s="60">
        <f>VLOOKUP($A14,'Return Data'!$B$7:$R$2292,10,0)</f>
        <v>-0.52539999999999998</v>
      </c>
      <c r="E14" s="61">
        <f t="shared" si="0"/>
        <v>1</v>
      </c>
      <c r="F14" s="60">
        <f>VLOOKUP($A14,'Return Data'!$B$7:$R$2292,11,0)</f>
        <v>20.121700000000001</v>
      </c>
      <c r="G14" s="61">
        <f t="shared" si="1"/>
        <v>1</v>
      </c>
      <c r="H14" s="60">
        <f>VLOOKUP($A14,'Return Data'!$B$7:$R$2292,12,0)</f>
        <v>10.2316</v>
      </c>
      <c r="I14" s="61">
        <f t="shared" si="2"/>
        <v>3</v>
      </c>
      <c r="J14" s="60">
        <f>VLOOKUP($A14,'Return Data'!$B$7:$R$2292,13,0)</f>
        <v>10.2705</v>
      </c>
      <c r="K14" s="61">
        <f t="shared" si="3"/>
        <v>2</v>
      </c>
      <c r="L14" s="60">
        <f>VLOOKUP($A14,'Return Data'!$B$7:$R$2292,17,0)</f>
        <v>24.639099999999999</v>
      </c>
      <c r="M14" s="61">
        <f t="shared" si="4"/>
        <v>8</v>
      </c>
      <c r="N14" s="60">
        <f>VLOOKUP($A14,'Return Data'!$B$7:$R$2292,14,0)</f>
        <v>23.943300000000001</v>
      </c>
      <c r="O14" s="61">
        <f t="shared" si="5"/>
        <v>10</v>
      </c>
      <c r="P14" s="60">
        <f>VLOOKUP($A14,'Return Data'!$B$7:$R$2292,15,0)</f>
        <v>11.3339</v>
      </c>
      <c r="Q14" s="61">
        <f t="shared" si="6"/>
        <v>10</v>
      </c>
      <c r="R14" s="60">
        <f>VLOOKUP($A14,'Return Data'!$B$7:$R$2292,16,0)</f>
        <v>19.063500000000001</v>
      </c>
      <c r="S14" s="62">
        <f t="shared" si="7"/>
        <v>7</v>
      </c>
    </row>
    <row r="15" spans="1:20" x14ac:dyDescent="0.3">
      <c r="A15" s="102" t="s">
        <v>2052</v>
      </c>
      <c r="B15" s="59">
        <f>VLOOKUP($A15,'Return Data'!$B$7:$R$2292,3,0)</f>
        <v>44918</v>
      </c>
      <c r="C15" s="60">
        <f>VLOOKUP($A15,'Return Data'!$B$7:$R$2292,4,0)</f>
        <v>222.13730000000001</v>
      </c>
      <c r="D15" s="60">
        <f>VLOOKUP($A15,'Return Data'!$B$7:$R$2292,10,0)</f>
        <v>-2.4857999999999998</v>
      </c>
      <c r="E15" s="61">
        <f t="shared" si="0"/>
        <v>8</v>
      </c>
      <c r="F15" s="60">
        <f>VLOOKUP($A15,'Return Data'!$B$7:$R$2292,11,0)</f>
        <v>12.020799999999999</v>
      </c>
      <c r="G15" s="61">
        <f t="shared" si="1"/>
        <v>21</v>
      </c>
      <c r="H15" s="60">
        <f>VLOOKUP($A15,'Return Data'!$B$7:$R$2292,12,0)</f>
        <v>1.968</v>
      </c>
      <c r="I15" s="61">
        <f t="shared" si="2"/>
        <v>17</v>
      </c>
      <c r="J15" s="60">
        <f>VLOOKUP($A15,'Return Data'!$B$7:$R$2292,13,0)</f>
        <v>0.41470000000000001</v>
      </c>
      <c r="K15" s="61">
        <f t="shared" si="3"/>
        <v>14</v>
      </c>
      <c r="L15" s="60">
        <f>VLOOKUP($A15,'Return Data'!$B$7:$R$2292,17,0)</f>
        <v>14.869400000000001</v>
      </c>
      <c r="M15" s="61">
        <f t="shared" si="4"/>
        <v>23</v>
      </c>
      <c r="N15" s="60">
        <f>VLOOKUP($A15,'Return Data'!$B$7:$R$2292,14,0)</f>
        <v>17.0609</v>
      </c>
      <c r="O15" s="61">
        <f t="shared" si="5"/>
        <v>21</v>
      </c>
      <c r="P15" s="60">
        <f>VLOOKUP($A15,'Return Data'!$B$7:$R$2292,15,0)</f>
        <v>7.3163</v>
      </c>
      <c r="Q15" s="61">
        <f t="shared" si="6"/>
        <v>18</v>
      </c>
      <c r="R15" s="60">
        <f>VLOOKUP($A15,'Return Data'!$B$7:$R$2292,16,0)</f>
        <v>17.9191</v>
      </c>
      <c r="S15" s="62">
        <f t="shared" si="7"/>
        <v>15</v>
      </c>
    </row>
    <row r="16" spans="1:20" x14ac:dyDescent="0.3">
      <c r="A16" s="58" t="s">
        <v>1072</v>
      </c>
      <c r="B16" s="59">
        <f>VLOOKUP($A16,'Return Data'!$B$7:$R$2292,3,0)</f>
        <v>44918</v>
      </c>
      <c r="C16" s="60">
        <f>VLOOKUP($A16,'Return Data'!$B$7:$R$2292,4,0)</f>
        <v>176.98</v>
      </c>
      <c r="D16" s="60">
        <f>VLOOKUP($A16,'Return Data'!$B$7:$R$2292,10,0)</f>
        <v>-2.2210000000000001</v>
      </c>
      <c r="E16" s="61">
        <f t="shared" si="0"/>
        <v>6</v>
      </c>
      <c r="F16" s="60">
        <f>VLOOKUP($A16,'Return Data'!$B$7:$R$2292,11,0)</f>
        <v>12.999599999999999</v>
      </c>
      <c r="G16" s="61">
        <f t="shared" si="1"/>
        <v>18</v>
      </c>
      <c r="H16" s="60">
        <f>VLOOKUP($A16,'Return Data'!$B$7:$R$2292,12,0)</f>
        <v>5.1574999999999998</v>
      </c>
      <c r="I16" s="61">
        <f t="shared" si="2"/>
        <v>9</v>
      </c>
      <c r="J16" s="60">
        <f>VLOOKUP($A16,'Return Data'!$B$7:$R$2292,13,0)</f>
        <v>1.1372</v>
      </c>
      <c r="K16" s="61">
        <f t="shared" si="3"/>
        <v>12</v>
      </c>
      <c r="L16" s="60">
        <f>VLOOKUP($A16,'Return Data'!$B$7:$R$2292,17,0)</f>
        <v>21.544</v>
      </c>
      <c r="M16" s="61">
        <f t="shared" si="4"/>
        <v>13</v>
      </c>
      <c r="N16" s="60">
        <f>VLOOKUP($A16,'Return Data'!$B$7:$R$2292,14,0)</f>
        <v>21.047799999999999</v>
      </c>
      <c r="O16" s="61">
        <f t="shared" si="5"/>
        <v>14</v>
      </c>
      <c r="P16" s="60">
        <f>VLOOKUP($A16,'Return Data'!$B$7:$R$2292,15,0)</f>
        <v>9.8314000000000004</v>
      </c>
      <c r="Q16" s="61">
        <f t="shared" si="6"/>
        <v>15</v>
      </c>
      <c r="R16" s="60">
        <f>VLOOKUP($A16,'Return Data'!$B$7:$R$2292,16,0)</f>
        <v>17.934699999999999</v>
      </c>
      <c r="S16" s="62">
        <f t="shared" si="7"/>
        <v>14</v>
      </c>
    </row>
    <row r="17" spans="1:19" x14ac:dyDescent="0.3">
      <c r="A17" s="58" t="s">
        <v>1074</v>
      </c>
      <c r="B17" s="59">
        <f>VLOOKUP($A17,'Return Data'!$B$7:$R$2292,3,0)</f>
        <v>44918</v>
      </c>
      <c r="C17" s="60">
        <f>VLOOKUP($A17,'Return Data'!$B$7:$R$2292,4,0)</f>
        <v>17.809999999999999</v>
      </c>
      <c r="D17" s="60">
        <f>VLOOKUP($A17,'Return Data'!$B$7:$R$2292,10,0)</f>
        <v>-3.9891999999999999</v>
      </c>
      <c r="E17" s="61">
        <f t="shared" si="0"/>
        <v>15</v>
      </c>
      <c r="F17" s="60">
        <f>VLOOKUP($A17,'Return Data'!$B$7:$R$2292,11,0)</f>
        <v>12.936</v>
      </c>
      <c r="G17" s="61">
        <f t="shared" si="1"/>
        <v>19</v>
      </c>
      <c r="H17" s="60">
        <f>VLOOKUP($A17,'Return Data'!$B$7:$R$2292,12,0)</f>
        <v>1.2506999999999999</v>
      </c>
      <c r="I17" s="61">
        <f t="shared" si="2"/>
        <v>20</v>
      </c>
      <c r="J17" s="60">
        <f>VLOOKUP($A17,'Return Data'!$B$7:$R$2292,13,0)</f>
        <v>-4.6063000000000001</v>
      </c>
      <c r="K17" s="61">
        <f t="shared" si="3"/>
        <v>22</v>
      </c>
      <c r="L17" s="60">
        <f>VLOOKUP($A17,'Return Data'!$B$7:$R$2292,17,0)</f>
        <v>15.0723</v>
      </c>
      <c r="M17" s="61">
        <f t="shared" si="4"/>
        <v>22</v>
      </c>
      <c r="N17" s="60">
        <f>VLOOKUP($A17,'Return Data'!$B$7:$R$2292,14,0)</f>
        <v>17.7285</v>
      </c>
      <c r="O17" s="61">
        <f t="shared" si="5"/>
        <v>20</v>
      </c>
      <c r="P17" s="60">
        <f>VLOOKUP($A17,'Return Data'!$B$7:$R$2292,15,0)</f>
        <v>7.1074000000000002</v>
      </c>
      <c r="Q17" s="61">
        <f t="shared" si="6"/>
        <v>19</v>
      </c>
      <c r="R17" s="60">
        <f>VLOOKUP($A17,'Return Data'!$B$7:$R$2292,16,0)</f>
        <v>10.2546</v>
      </c>
      <c r="S17" s="62">
        <f t="shared" si="7"/>
        <v>24</v>
      </c>
    </row>
    <row r="18" spans="1:19" x14ac:dyDescent="0.3">
      <c r="A18" s="58" t="s">
        <v>1076</v>
      </c>
      <c r="B18" s="59">
        <f>VLOOKUP($A18,'Return Data'!$B$7:$R$2292,3,0)</f>
        <v>44918</v>
      </c>
      <c r="C18" s="60">
        <f>VLOOKUP($A18,'Return Data'!$B$7:$R$2292,4,0)</f>
        <v>100.86</v>
      </c>
      <c r="D18" s="60">
        <f>VLOOKUP($A18,'Return Data'!$B$7:$R$2292,10,0)</f>
        <v>-0.65010000000000001</v>
      </c>
      <c r="E18" s="61">
        <f t="shared" si="0"/>
        <v>2</v>
      </c>
      <c r="F18" s="60">
        <f>VLOOKUP($A18,'Return Data'!$B$7:$R$2292,11,0)</f>
        <v>15.851100000000001</v>
      </c>
      <c r="G18" s="61">
        <f t="shared" si="1"/>
        <v>8</v>
      </c>
      <c r="H18" s="60">
        <f>VLOOKUP($A18,'Return Data'!$B$7:$R$2292,12,0)</f>
        <v>3.4992000000000001</v>
      </c>
      <c r="I18" s="61">
        <f t="shared" si="2"/>
        <v>16</v>
      </c>
      <c r="J18" s="60">
        <f>VLOOKUP($A18,'Return Data'!$B$7:$R$2292,13,0)</f>
        <v>0.21859999999999999</v>
      </c>
      <c r="K18" s="61">
        <f t="shared" si="3"/>
        <v>17</v>
      </c>
      <c r="L18" s="60">
        <f>VLOOKUP($A18,'Return Data'!$B$7:$R$2292,17,0)</f>
        <v>20.657800000000002</v>
      </c>
      <c r="M18" s="61">
        <f t="shared" si="4"/>
        <v>15</v>
      </c>
      <c r="N18" s="60">
        <f>VLOOKUP($A18,'Return Data'!$B$7:$R$2292,14,0)</f>
        <v>22.3934</v>
      </c>
      <c r="O18" s="61">
        <f t="shared" si="5"/>
        <v>12</v>
      </c>
      <c r="P18" s="60">
        <f>VLOOKUP($A18,'Return Data'!$B$7:$R$2292,15,0)</f>
        <v>12.858599999999999</v>
      </c>
      <c r="Q18" s="61">
        <f t="shared" si="6"/>
        <v>7</v>
      </c>
      <c r="R18" s="60">
        <f>VLOOKUP($A18,'Return Data'!$B$7:$R$2292,16,0)</f>
        <v>19.081099999999999</v>
      </c>
      <c r="S18" s="62">
        <f t="shared" si="7"/>
        <v>6</v>
      </c>
    </row>
    <row r="19" spans="1:19" x14ac:dyDescent="0.3">
      <c r="A19" s="108" t="s">
        <v>1078</v>
      </c>
      <c r="B19" s="59">
        <f>VLOOKUP($A19,'Return Data'!$B$7:$R$2292,3,0)</f>
        <v>44918</v>
      </c>
      <c r="C19" s="60">
        <f>VLOOKUP($A19,'Return Data'!$B$7:$R$2292,4,0)</f>
        <v>83.68</v>
      </c>
      <c r="D19" s="60">
        <f>VLOOKUP($A19,'Return Data'!$B$7:$R$2292,10,0)</f>
        <v>-2.1960999999999999</v>
      </c>
      <c r="E19" s="61">
        <f t="shared" si="0"/>
        <v>5</v>
      </c>
      <c r="F19" s="60">
        <f>VLOOKUP($A19,'Return Data'!$B$7:$R$2292,11,0)</f>
        <v>16.425999999999998</v>
      </c>
      <c r="G19" s="61">
        <f t="shared" si="1"/>
        <v>7</v>
      </c>
      <c r="H19" s="60">
        <f>VLOOKUP($A19,'Return Data'!$B$7:$R$2292,12,0)</f>
        <v>6.7714999999999996</v>
      </c>
      <c r="I19" s="61">
        <f t="shared" si="2"/>
        <v>4</v>
      </c>
      <c r="J19" s="60">
        <f>VLOOKUP($A19,'Return Data'!$B$7:$R$2292,13,0)</f>
        <v>4.97</v>
      </c>
      <c r="K19" s="61">
        <f t="shared" si="3"/>
        <v>4</v>
      </c>
      <c r="L19" s="60">
        <f>VLOOKUP($A19,'Return Data'!$B$7:$R$2292,17,0)</f>
        <v>25.425999999999998</v>
      </c>
      <c r="M19" s="61">
        <f t="shared" si="4"/>
        <v>6</v>
      </c>
      <c r="N19" s="60">
        <f>VLOOKUP($A19,'Return Data'!$B$7:$R$2292,14,0)</f>
        <v>24.694299999999998</v>
      </c>
      <c r="O19" s="61">
        <f t="shared" si="5"/>
        <v>6</v>
      </c>
      <c r="P19" s="60">
        <f>VLOOKUP($A19,'Return Data'!$B$7:$R$2292,15,0)</f>
        <v>13.733700000000001</v>
      </c>
      <c r="Q19" s="61">
        <f t="shared" si="6"/>
        <v>4</v>
      </c>
      <c r="R19" s="60">
        <f>VLOOKUP($A19,'Return Data'!$B$7:$R$2292,16,0)</f>
        <v>19.692399999999999</v>
      </c>
      <c r="S19" s="62">
        <f t="shared" si="7"/>
        <v>5</v>
      </c>
    </row>
    <row r="20" spans="1:19" x14ac:dyDescent="0.3">
      <c r="A20" s="58" t="s">
        <v>1079</v>
      </c>
      <c r="B20" s="59">
        <f>VLOOKUP($A20,'Return Data'!$B$7:$R$2292,3,0)</f>
        <v>44918</v>
      </c>
      <c r="C20" s="60">
        <f>VLOOKUP($A20,'Return Data'!$B$7:$R$2292,4,0)</f>
        <v>18.404499999999999</v>
      </c>
      <c r="D20" s="60">
        <f>VLOOKUP($A20,'Return Data'!$B$7:$R$2292,10,0)</f>
        <v>-4.1787000000000001</v>
      </c>
      <c r="E20" s="61">
        <f t="shared" si="0"/>
        <v>16</v>
      </c>
      <c r="F20" s="60">
        <f>VLOOKUP($A20,'Return Data'!$B$7:$R$2292,11,0)</f>
        <v>13.5709</v>
      </c>
      <c r="G20" s="61">
        <f t="shared" si="1"/>
        <v>15</v>
      </c>
      <c r="H20" s="60">
        <f>VLOOKUP($A20,'Return Data'!$B$7:$R$2292,12,0)</f>
        <v>1.4598</v>
      </c>
      <c r="I20" s="61">
        <f t="shared" si="2"/>
        <v>19</v>
      </c>
      <c r="J20" s="60">
        <f>VLOOKUP($A20,'Return Data'!$B$7:$R$2292,13,0)</f>
        <v>0.25929999999999997</v>
      </c>
      <c r="K20" s="61">
        <f t="shared" si="3"/>
        <v>16</v>
      </c>
      <c r="L20" s="60">
        <f>VLOOKUP($A20,'Return Data'!$B$7:$R$2292,17,0)</f>
        <v>23.513500000000001</v>
      </c>
      <c r="M20" s="61">
        <f t="shared" si="4"/>
        <v>10</v>
      </c>
      <c r="N20" s="60">
        <f>VLOOKUP($A20,'Return Data'!$B$7:$R$2292,14,0)</f>
        <v>22.274999999999999</v>
      </c>
      <c r="O20" s="61">
        <f t="shared" si="5"/>
        <v>13</v>
      </c>
      <c r="P20" s="60"/>
      <c r="Q20" s="61"/>
      <c r="R20" s="60">
        <f>VLOOKUP($A20,'Return Data'!$B$7:$R$2292,16,0)</f>
        <v>13.261200000000001</v>
      </c>
      <c r="S20" s="62">
        <f t="shared" si="7"/>
        <v>23</v>
      </c>
    </row>
    <row r="21" spans="1:19" x14ac:dyDescent="0.3">
      <c r="A21" s="58" t="s">
        <v>1081</v>
      </c>
      <c r="B21" s="59">
        <f>VLOOKUP($A21,'Return Data'!$B$7:$R$2292,3,0)</f>
        <v>44918</v>
      </c>
      <c r="C21" s="60">
        <f>VLOOKUP($A21,'Return Data'!$B$7:$R$2292,4,0)</f>
        <v>22.062000000000001</v>
      </c>
      <c r="D21" s="60">
        <f>VLOOKUP($A21,'Return Data'!$B$7:$R$2292,10,0)</f>
        <v>-1.6933</v>
      </c>
      <c r="E21" s="61">
        <f t="shared" si="0"/>
        <v>4</v>
      </c>
      <c r="F21" s="60">
        <f>VLOOKUP($A21,'Return Data'!$B$7:$R$2292,11,0)</f>
        <v>14.924200000000001</v>
      </c>
      <c r="G21" s="61">
        <f t="shared" si="1"/>
        <v>11</v>
      </c>
      <c r="H21" s="60">
        <f>VLOOKUP($A21,'Return Data'!$B$7:$R$2292,12,0)</f>
        <v>4.4306000000000001</v>
      </c>
      <c r="I21" s="61">
        <f t="shared" si="2"/>
        <v>12</v>
      </c>
      <c r="J21" s="60">
        <f>VLOOKUP($A21,'Return Data'!$B$7:$R$2292,13,0)</f>
        <v>4.1397000000000004</v>
      </c>
      <c r="K21" s="61">
        <f t="shared" si="3"/>
        <v>7</v>
      </c>
      <c r="L21" s="60">
        <f>VLOOKUP($A21,'Return Data'!$B$7:$R$2292,17,0)</f>
        <v>25.636399999999998</v>
      </c>
      <c r="M21" s="61">
        <f t="shared" si="4"/>
        <v>5</v>
      </c>
      <c r="N21" s="60">
        <f>VLOOKUP($A21,'Return Data'!$B$7:$R$2292,14,0)</f>
        <v>25.299499999999998</v>
      </c>
      <c r="O21" s="61">
        <f t="shared" si="5"/>
        <v>5</v>
      </c>
      <c r="P21" s="60"/>
      <c r="Q21" s="61"/>
      <c r="R21" s="60">
        <f>VLOOKUP($A21,'Return Data'!$B$7:$R$2292,16,0)</f>
        <v>26.156400000000001</v>
      </c>
      <c r="S21" s="62">
        <f t="shared" si="7"/>
        <v>2</v>
      </c>
    </row>
    <row r="22" spans="1:19" x14ac:dyDescent="0.3">
      <c r="A22" s="58" t="s">
        <v>2008</v>
      </c>
      <c r="B22" s="59">
        <f>VLOOKUP($A22,'Return Data'!$B$7:$R$2292,3,0)</f>
        <v>44918</v>
      </c>
      <c r="C22" s="60">
        <f>VLOOKUP($A22,'Return Data'!$B$7:$R$2292,4,0)</f>
        <v>54.3217</v>
      </c>
      <c r="D22" s="60">
        <f>VLOOKUP($A22,'Return Data'!$B$7:$R$2292,10,0)</f>
        <v>-6.9486999999999997</v>
      </c>
      <c r="E22" s="61">
        <f t="shared" si="0"/>
        <v>24</v>
      </c>
      <c r="F22" s="60">
        <f>VLOOKUP($A22,'Return Data'!$B$7:$R$2292,11,0)</f>
        <v>19.653400000000001</v>
      </c>
      <c r="G22" s="61">
        <f t="shared" si="1"/>
        <v>2</v>
      </c>
      <c r="H22" s="60">
        <f>VLOOKUP($A22,'Return Data'!$B$7:$R$2292,12,0)</f>
        <v>12.3858</v>
      </c>
      <c r="I22" s="61">
        <f t="shared" si="2"/>
        <v>1</v>
      </c>
      <c r="J22" s="60">
        <f>VLOOKUP($A22,'Return Data'!$B$7:$R$2292,13,0)</f>
        <v>9.5259999999999998</v>
      </c>
      <c r="K22" s="61">
        <f t="shared" si="3"/>
        <v>3</v>
      </c>
      <c r="L22" s="60">
        <f>VLOOKUP($A22,'Return Data'!$B$7:$R$2292,17,0)</f>
        <v>31.8796</v>
      </c>
      <c r="M22" s="61">
        <f t="shared" si="4"/>
        <v>2</v>
      </c>
      <c r="N22" s="60">
        <f>VLOOKUP($A22,'Return Data'!$B$7:$R$2292,14,0)</f>
        <v>24.064699999999998</v>
      </c>
      <c r="O22" s="61">
        <f t="shared" si="5"/>
        <v>7</v>
      </c>
      <c r="P22" s="60">
        <f>VLOOKUP($A22,'Return Data'!$B$7:$R$2292,15,0)</f>
        <v>13.238099999999999</v>
      </c>
      <c r="Q22" s="61">
        <f t="shared" ref="Q22:Q29" si="8">RANK(P22,P$8:P$31,0)</f>
        <v>5</v>
      </c>
      <c r="R22" s="60">
        <f>VLOOKUP($A22,'Return Data'!$B$7:$R$2292,16,0)</f>
        <v>21.117999999999999</v>
      </c>
      <c r="S22" s="62">
        <f t="shared" si="7"/>
        <v>3</v>
      </c>
    </row>
    <row r="23" spans="1:19" x14ac:dyDescent="0.3">
      <c r="A23" s="58" t="s">
        <v>1084</v>
      </c>
      <c r="B23" s="59">
        <f>VLOOKUP($A23,'Return Data'!$B$7:$R$2292,3,0)</f>
        <v>44918</v>
      </c>
      <c r="C23" s="60">
        <f>VLOOKUP($A23,'Return Data'!$B$7:$R$2292,4,0)</f>
        <v>2249.5261</v>
      </c>
      <c r="D23" s="60">
        <f>VLOOKUP($A23,'Return Data'!$B$7:$R$2292,10,0)</f>
        <v>-2.9136000000000002</v>
      </c>
      <c r="E23" s="61">
        <f t="shared" si="0"/>
        <v>10</v>
      </c>
      <c r="F23" s="60">
        <f>VLOOKUP($A23,'Return Data'!$B$7:$R$2292,11,0)</f>
        <v>15.550599999999999</v>
      </c>
      <c r="G23" s="61">
        <f t="shared" si="1"/>
        <v>10</v>
      </c>
      <c r="H23" s="60">
        <f>VLOOKUP($A23,'Return Data'!$B$7:$R$2292,12,0)</f>
        <v>5.9927000000000001</v>
      </c>
      <c r="I23" s="61">
        <f t="shared" si="2"/>
        <v>6</v>
      </c>
      <c r="J23" s="60">
        <f>VLOOKUP($A23,'Return Data'!$B$7:$R$2292,13,0)</f>
        <v>4.6432000000000002</v>
      </c>
      <c r="K23" s="61">
        <f t="shared" si="3"/>
        <v>6</v>
      </c>
      <c r="L23" s="60">
        <f>VLOOKUP($A23,'Return Data'!$B$7:$R$2292,17,0)</f>
        <v>24.421700000000001</v>
      </c>
      <c r="M23" s="61">
        <f t="shared" si="4"/>
        <v>9</v>
      </c>
      <c r="N23" s="60">
        <f>VLOOKUP($A23,'Return Data'!$B$7:$R$2292,14,0)</f>
        <v>23.952100000000002</v>
      </c>
      <c r="O23" s="61">
        <f t="shared" si="5"/>
        <v>9</v>
      </c>
      <c r="P23" s="60">
        <f>VLOOKUP($A23,'Return Data'!$B$7:$R$2292,15,0)</f>
        <v>12.860200000000001</v>
      </c>
      <c r="Q23" s="61">
        <f t="shared" si="8"/>
        <v>6</v>
      </c>
      <c r="R23" s="60">
        <f>VLOOKUP($A23,'Return Data'!$B$7:$R$2292,16,0)</f>
        <v>16.137499999999999</v>
      </c>
      <c r="S23" s="62">
        <f t="shared" si="7"/>
        <v>20</v>
      </c>
    </row>
    <row r="24" spans="1:19" x14ac:dyDescent="0.3">
      <c r="A24" s="58" t="s">
        <v>1085</v>
      </c>
      <c r="B24" s="59">
        <f>VLOOKUP($A24,'Return Data'!$B$7:$R$2292,3,0)</f>
        <v>44918</v>
      </c>
      <c r="C24" s="60">
        <f>VLOOKUP($A24,'Return Data'!$B$7:$R$2292,4,0)</f>
        <v>47.85</v>
      </c>
      <c r="D24" s="60">
        <f>VLOOKUP($A24,'Return Data'!$B$7:$R$2292,10,0)</f>
        <v>-4.4528999999999996</v>
      </c>
      <c r="E24" s="61">
        <f t="shared" si="0"/>
        <v>18</v>
      </c>
      <c r="F24" s="60">
        <f>VLOOKUP($A24,'Return Data'!$B$7:$R$2292,11,0)</f>
        <v>14.0916</v>
      </c>
      <c r="G24" s="61">
        <f t="shared" si="1"/>
        <v>13</v>
      </c>
      <c r="H24" s="60">
        <f>VLOOKUP($A24,'Return Data'!$B$7:$R$2292,12,0)</f>
        <v>3.5714000000000001</v>
      </c>
      <c r="I24" s="61">
        <f t="shared" si="2"/>
        <v>15</v>
      </c>
      <c r="J24" s="60">
        <f>VLOOKUP($A24,'Return Data'!$B$7:$R$2292,13,0)</f>
        <v>0.73680000000000001</v>
      </c>
      <c r="K24" s="61">
        <f t="shared" si="3"/>
        <v>13</v>
      </c>
      <c r="L24" s="60">
        <f>VLOOKUP($A24,'Return Data'!$B$7:$R$2292,17,0)</f>
        <v>29.687999999999999</v>
      </c>
      <c r="M24" s="61">
        <f t="shared" si="4"/>
        <v>3</v>
      </c>
      <c r="N24" s="60">
        <f>VLOOKUP($A24,'Return Data'!$B$7:$R$2292,14,0)</f>
        <v>36.374699999999997</v>
      </c>
      <c r="O24" s="61">
        <f t="shared" si="5"/>
        <v>1</v>
      </c>
      <c r="P24" s="60">
        <f>VLOOKUP($A24,'Return Data'!$B$7:$R$2292,15,0)</f>
        <v>17.473199999999999</v>
      </c>
      <c r="Q24" s="61">
        <f t="shared" si="8"/>
        <v>2</v>
      </c>
      <c r="R24" s="60">
        <f>VLOOKUP($A24,'Return Data'!$B$7:$R$2292,16,0)</f>
        <v>18.854900000000001</v>
      </c>
      <c r="S24" s="62">
        <f t="shared" si="7"/>
        <v>8</v>
      </c>
    </row>
    <row r="25" spans="1:19" x14ac:dyDescent="0.3">
      <c r="A25" s="58" t="s">
        <v>1090</v>
      </c>
      <c r="B25" s="59">
        <f>VLOOKUP($A25,'Return Data'!$B$7:$R$2292,3,0)</f>
        <v>44918</v>
      </c>
      <c r="C25" s="60">
        <f>VLOOKUP($A25,'Return Data'!$B$7:$R$2292,4,0)</f>
        <v>140.3861</v>
      </c>
      <c r="D25" s="60">
        <f>VLOOKUP($A25,'Return Data'!$B$7:$R$2292,10,0)</f>
        <v>-2.3445</v>
      </c>
      <c r="E25" s="61">
        <f t="shared" si="0"/>
        <v>7</v>
      </c>
      <c r="F25" s="60">
        <f>VLOOKUP($A25,'Return Data'!$B$7:$R$2292,11,0)</f>
        <v>18.9008</v>
      </c>
      <c r="G25" s="61">
        <f t="shared" si="1"/>
        <v>3</v>
      </c>
      <c r="H25" s="60">
        <f>VLOOKUP($A25,'Return Data'!$B$7:$R$2292,12,0)</f>
        <v>10.3218</v>
      </c>
      <c r="I25" s="61">
        <f t="shared" si="2"/>
        <v>2</v>
      </c>
      <c r="J25" s="60">
        <f>VLOOKUP($A25,'Return Data'!$B$7:$R$2292,13,0)</f>
        <v>13.038600000000001</v>
      </c>
      <c r="K25" s="61">
        <f t="shared" si="3"/>
        <v>1</v>
      </c>
      <c r="L25" s="60">
        <f>VLOOKUP($A25,'Return Data'!$B$7:$R$2292,17,0)</f>
        <v>32.731000000000002</v>
      </c>
      <c r="M25" s="61">
        <f t="shared" si="4"/>
        <v>1</v>
      </c>
      <c r="N25" s="60">
        <f>VLOOKUP($A25,'Return Data'!$B$7:$R$2292,14,0)</f>
        <v>35.858800000000002</v>
      </c>
      <c r="O25" s="61">
        <f t="shared" si="5"/>
        <v>2</v>
      </c>
      <c r="P25" s="60">
        <f>VLOOKUP($A25,'Return Data'!$B$7:$R$2292,15,0)</f>
        <v>19.729800000000001</v>
      </c>
      <c r="Q25" s="61">
        <f t="shared" si="8"/>
        <v>1</v>
      </c>
      <c r="R25" s="60">
        <f>VLOOKUP($A25,'Return Data'!$B$7:$R$2292,16,0)</f>
        <v>16.516100000000002</v>
      </c>
      <c r="S25" s="62">
        <f t="shared" si="7"/>
        <v>17</v>
      </c>
    </row>
    <row r="26" spans="1:19" x14ac:dyDescent="0.3">
      <c r="A26" s="58" t="s">
        <v>1091</v>
      </c>
      <c r="B26" s="59">
        <f>VLOOKUP($A26,'Return Data'!$B$7:$R$2292,3,0)</f>
        <v>44918</v>
      </c>
      <c r="C26" s="60">
        <f>VLOOKUP($A26,'Return Data'!$B$7:$R$2292,4,0)</f>
        <v>154.29589999999999</v>
      </c>
      <c r="D26" s="60">
        <f>VLOOKUP($A26,'Return Data'!$B$7:$R$2292,10,0)</f>
        <v>-6.5183999999999997</v>
      </c>
      <c r="E26" s="61">
        <f t="shared" si="0"/>
        <v>23</v>
      </c>
      <c r="F26" s="60">
        <f>VLOOKUP($A26,'Return Data'!$B$7:$R$2292,11,0)</f>
        <v>13.113899999999999</v>
      </c>
      <c r="G26" s="61">
        <f t="shared" si="1"/>
        <v>17</v>
      </c>
      <c r="H26" s="60">
        <f>VLOOKUP($A26,'Return Data'!$B$7:$R$2292,12,0)</f>
        <v>5.6410999999999998</v>
      </c>
      <c r="I26" s="61">
        <f t="shared" si="2"/>
        <v>8</v>
      </c>
      <c r="J26" s="60">
        <f>VLOOKUP($A26,'Return Data'!$B$7:$R$2292,13,0)</f>
        <v>2.0367999999999999</v>
      </c>
      <c r="K26" s="61">
        <f t="shared" si="3"/>
        <v>10</v>
      </c>
      <c r="L26" s="60">
        <f>VLOOKUP($A26,'Return Data'!$B$7:$R$2292,17,0)</f>
        <v>26.0885</v>
      </c>
      <c r="M26" s="61">
        <f t="shared" si="4"/>
        <v>4</v>
      </c>
      <c r="N26" s="60">
        <f>VLOOKUP($A26,'Return Data'!$B$7:$R$2292,14,0)</f>
        <v>27.148299999999999</v>
      </c>
      <c r="O26" s="61">
        <f t="shared" si="5"/>
        <v>3</v>
      </c>
      <c r="P26" s="60">
        <f>VLOOKUP($A26,'Return Data'!$B$7:$R$2292,15,0)</f>
        <v>11.45</v>
      </c>
      <c r="Q26" s="61">
        <f t="shared" si="8"/>
        <v>9</v>
      </c>
      <c r="R26" s="60">
        <f>VLOOKUP($A26,'Return Data'!$B$7:$R$2292,16,0)</f>
        <v>18.7209</v>
      </c>
      <c r="S26" s="62">
        <f t="shared" si="7"/>
        <v>9</v>
      </c>
    </row>
    <row r="27" spans="1:19" x14ac:dyDescent="0.3">
      <c r="A27" s="58" t="s">
        <v>1093</v>
      </c>
      <c r="B27" s="59">
        <f>VLOOKUP($A27,'Return Data'!$B$7:$R$2292,3,0)</f>
        <v>44918</v>
      </c>
      <c r="C27" s="60">
        <f>VLOOKUP($A27,'Return Data'!$B$7:$R$2292,4,0)</f>
        <v>774.11389999999994</v>
      </c>
      <c r="D27" s="60">
        <f>VLOOKUP($A27,'Return Data'!$B$7:$R$2292,10,0)</f>
        <v>-3.4133</v>
      </c>
      <c r="E27" s="61">
        <f t="shared" si="0"/>
        <v>13</v>
      </c>
      <c r="F27" s="60">
        <f>VLOOKUP($A27,'Return Data'!$B$7:$R$2292,11,0)</f>
        <v>17.955200000000001</v>
      </c>
      <c r="G27" s="61">
        <f t="shared" si="1"/>
        <v>4</v>
      </c>
      <c r="H27" s="60">
        <f>VLOOKUP($A27,'Return Data'!$B$7:$R$2292,12,0)</f>
        <v>6.1666999999999996</v>
      </c>
      <c r="I27" s="61">
        <f t="shared" si="2"/>
        <v>5</v>
      </c>
      <c r="J27" s="60">
        <f>VLOOKUP($A27,'Return Data'!$B$7:$R$2292,13,0)</f>
        <v>4.9458000000000002</v>
      </c>
      <c r="K27" s="61">
        <f t="shared" si="3"/>
        <v>5</v>
      </c>
      <c r="L27" s="60">
        <f>VLOOKUP($A27,'Return Data'!$B$7:$R$2292,17,0)</f>
        <v>20.967600000000001</v>
      </c>
      <c r="M27" s="61">
        <f t="shared" si="4"/>
        <v>14</v>
      </c>
      <c r="N27" s="60">
        <f>VLOOKUP($A27,'Return Data'!$B$7:$R$2292,14,0)</f>
        <v>17.871500000000001</v>
      </c>
      <c r="O27" s="61">
        <f t="shared" si="5"/>
        <v>19</v>
      </c>
      <c r="P27" s="60">
        <f>VLOOKUP($A27,'Return Data'!$B$7:$R$2292,15,0)</f>
        <v>6.7995999999999999</v>
      </c>
      <c r="Q27" s="61">
        <f t="shared" si="8"/>
        <v>20</v>
      </c>
      <c r="R27" s="60">
        <f>VLOOKUP($A27,'Return Data'!$B$7:$R$2292,16,0)</f>
        <v>16.151299999999999</v>
      </c>
      <c r="S27" s="62">
        <f t="shared" si="7"/>
        <v>19</v>
      </c>
    </row>
    <row r="28" spans="1:19" x14ac:dyDescent="0.3">
      <c r="A28" s="58" t="s">
        <v>1095</v>
      </c>
      <c r="B28" s="59">
        <f>VLOOKUP($A28,'Return Data'!$B$7:$R$2292,3,0)</f>
        <v>44918</v>
      </c>
      <c r="C28" s="60">
        <f>VLOOKUP($A28,'Return Data'!$B$7:$R$2292,4,0)</f>
        <v>262.75909999999999</v>
      </c>
      <c r="D28" s="60">
        <f>VLOOKUP($A28,'Return Data'!$B$7:$R$2292,10,0)</f>
        <v>-3.1425000000000001</v>
      </c>
      <c r="E28" s="61">
        <f t="shared" si="0"/>
        <v>11</v>
      </c>
      <c r="F28" s="60">
        <f>VLOOKUP($A28,'Return Data'!$B$7:$R$2292,11,0)</f>
        <v>12.8216</v>
      </c>
      <c r="G28" s="61">
        <f t="shared" si="1"/>
        <v>20</v>
      </c>
      <c r="H28" s="60">
        <f>VLOOKUP($A28,'Return Data'!$B$7:$R$2292,12,0)</f>
        <v>0.89439999999999997</v>
      </c>
      <c r="I28" s="61">
        <f t="shared" si="2"/>
        <v>21</v>
      </c>
      <c r="J28" s="60">
        <f>VLOOKUP($A28,'Return Data'!$B$7:$R$2292,13,0)</f>
        <v>-0.313</v>
      </c>
      <c r="K28" s="61">
        <f t="shared" si="3"/>
        <v>19</v>
      </c>
      <c r="L28" s="60">
        <f>VLOOKUP($A28,'Return Data'!$B$7:$R$2292,17,0)</f>
        <v>18.957000000000001</v>
      </c>
      <c r="M28" s="61">
        <f t="shared" si="4"/>
        <v>18</v>
      </c>
      <c r="N28" s="60">
        <f>VLOOKUP($A28,'Return Data'!$B$7:$R$2292,14,0)</f>
        <v>20.9938</v>
      </c>
      <c r="O28" s="61">
        <f t="shared" si="5"/>
        <v>15</v>
      </c>
      <c r="P28" s="60">
        <f>VLOOKUP($A28,'Return Data'!$B$7:$R$2292,15,0)</f>
        <v>10.7807</v>
      </c>
      <c r="Q28" s="61">
        <f t="shared" si="8"/>
        <v>11</v>
      </c>
      <c r="R28" s="60">
        <f>VLOOKUP($A28,'Return Data'!$B$7:$R$2292,16,0)</f>
        <v>18.253</v>
      </c>
      <c r="S28" s="62">
        <f t="shared" si="7"/>
        <v>12</v>
      </c>
    </row>
    <row r="29" spans="1:19" x14ac:dyDescent="0.3">
      <c r="A29" s="58" t="s">
        <v>1096</v>
      </c>
      <c r="B29" s="59">
        <f>VLOOKUP($A29,'Return Data'!$B$7:$R$2292,3,0)</f>
        <v>44918</v>
      </c>
      <c r="C29" s="60">
        <f>VLOOKUP($A29,'Return Data'!$B$7:$R$2292,4,0)</f>
        <v>76.92</v>
      </c>
      <c r="D29" s="60">
        <f>VLOOKUP($A29,'Return Data'!$B$7:$R$2292,10,0)</f>
        <v>-1.0293000000000001</v>
      </c>
      <c r="E29" s="61">
        <f t="shared" si="0"/>
        <v>3</v>
      </c>
      <c r="F29" s="60">
        <f>VLOOKUP($A29,'Return Data'!$B$7:$R$2292,11,0)</f>
        <v>16.739999999999998</v>
      </c>
      <c r="G29" s="61">
        <f t="shared" si="1"/>
        <v>6</v>
      </c>
      <c r="H29" s="60">
        <f>VLOOKUP($A29,'Return Data'!$B$7:$R$2292,12,0)</f>
        <v>4.2699999999999996</v>
      </c>
      <c r="I29" s="61">
        <f t="shared" si="2"/>
        <v>13</v>
      </c>
      <c r="J29" s="60">
        <f>VLOOKUP($A29,'Return Data'!$B$7:$R$2292,13,0)</f>
        <v>3.0547</v>
      </c>
      <c r="K29" s="61">
        <f t="shared" si="3"/>
        <v>9</v>
      </c>
      <c r="L29" s="60">
        <f>VLOOKUP($A29,'Return Data'!$B$7:$R$2292,17,0)</f>
        <v>17.084499999999998</v>
      </c>
      <c r="M29" s="61">
        <f t="shared" si="4"/>
        <v>19</v>
      </c>
      <c r="N29" s="60">
        <f>VLOOKUP($A29,'Return Data'!$B$7:$R$2292,14,0)</f>
        <v>19.974599999999999</v>
      </c>
      <c r="O29" s="61">
        <f t="shared" si="5"/>
        <v>16</v>
      </c>
      <c r="P29" s="60">
        <f>VLOOKUP($A29,'Return Data'!$B$7:$R$2292,15,0)</f>
        <v>10.286</v>
      </c>
      <c r="Q29" s="61">
        <f t="shared" si="8"/>
        <v>14</v>
      </c>
      <c r="R29" s="60">
        <f>VLOOKUP($A29,'Return Data'!$B$7:$R$2292,16,0)</f>
        <v>15.8523</v>
      </c>
      <c r="S29" s="62">
        <f t="shared" si="7"/>
        <v>21</v>
      </c>
    </row>
    <row r="30" spans="1:19" x14ac:dyDescent="0.3">
      <c r="A30" s="58" t="s">
        <v>1098</v>
      </c>
      <c r="B30" s="59">
        <f>VLOOKUP($A30,'Return Data'!$B$7:$R$2292,3,0)</f>
        <v>44918</v>
      </c>
      <c r="C30" s="60">
        <f>VLOOKUP($A30,'Return Data'!$B$7:$R$2292,4,0)</f>
        <v>28.24</v>
      </c>
      <c r="D30" s="60">
        <f>VLOOKUP($A30,'Return Data'!$B$7:$R$2292,10,0)</f>
        <v>-5.6150000000000002</v>
      </c>
      <c r="E30" s="61">
        <f t="shared" si="0"/>
        <v>21</v>
      </c>
      <c r="F30" s="60">
        <f>VLOOKUP($A30,'Return Data'!$B$7:$R$2292,11,0)</f>
        <v>13.962899999999999</v>
      </c>
      <c r="G30" s="61">
        <f t="shared" si="1"/>
        <v>14</v>
      </c>
      <c r="H30" s="60">
        <f>VLOOKUP($A30,'Return Data'!$B$7:$R$2292,12,0)</f>
        <v>4.4764999999999997</v>
      </c>
      <c r="I30" s="61">
        <f t="shared" si="2"/>
        <v>11</v>
      </c>
      <c r="J30" s="60">
        <f>VLOOKUP($A30,'Return Data'!$B$7:$R$2292,13,0)</f>
        <v>-0.98180000000000001</v>
      </c>
      <c r="K30" s="61">
        <f t="shared" si="3"/>
        <v>20</v>
      </c>
      <c r="L30" s="60">
        <f>VLOOKUP($A30,'Return Data'!$B$7:$R$2292,17,0)</f>
        <v>23.384399999999999</v>
      </c>
      <c r="M30" s="61">
        <f t="shared" si="4"/>
        <v>11</v>
      </c>
      <c r="N30" s="60"/>
      <c r="O30" s="61"/>
      <c r="P30" s="60"/>
      <c r="Q30" s="61"/>
      <c r="R30" s="60">
        <f>VLOOKUP($A30,'Return Data'!$B$7:$R$2292,16,0)</f>
        <v>45.796399999999998</v>
      </c>
      <c r="S30" s="62">
        <f t="shared" si="7"/>
        <v>1</v>
      </c>
    </row>
    <row r="31" spans="1:19" x14ac:dyDescent="0.3">
      <c r="A31" s="58" t="s">
        <v>1753</v>
      </c>
      <c r="B31" s="59">
        <f>VLOOKUP($A31,'Return Data'!$B$7:$R$2292,3,0)</f>
        <v>44918</v>
      </c>
      <c r="C31" s="60">
        <f>VLOOKUP($A31,'Return Data'!$B$7:$R$2292,4,0)</f>
        <v>199.82329999999999</v>
      </c>
      <c r="D31" s="60">
        <f>VLOOKUP($A31,'Return Data'!$B$7:$R$2292,10,0)</f>
        <v>-4.1933999999999996</v>
      </c>
      <c r="E31" s="61">
        <f t="shared" si="0"/>
        <v>17</v>
      </c>
      <c r="F31" s="60">
        <f>VLOOKUP($A31,'Return Data'!$B$7:$R$2292,11,0)</f>
        <v>14.3276</v>
      </c>
      <c r="G31" s="61">
        <f t="shared" si="1"/>
        <v>12</v>
      </c>
      <c r="H31" s="60">
        <f>VLOOKUP($A31,'Return Data'!$B$7:$R$2292,12,0)</f>
        <v>3.7061000000000002</v>
      </c>
      <c r="I31" s="61">
        <f t="shared" si="2"/>
        <v>14</v>
      </c>
      <c r="J31" s="60">
        <f>VLOOKUP($A31,'Return Data'!$B$7:$R$2292,13,0)</f>
        <v>-0.29070000000000001</v>
      </c>
      <c r="K31" s="61">
        <f t="shared" si="3"/>
        <v>18</v>
      </c>
      <c r="L31" s="60">
        <f>VLOOKUP($A31,'Return Data'!$B$7:$R$2292,17,0)</f>
        <v>19.896100000000001</v>
      </c>
      <c r="M31" s="61">
        <f t="shared" si="4"/>
        <v>16</v>
      </c>
      <c r="N31" s="60">
        <f>VLOOKUP($A31,'Return Data'!$B$7:$R$2292,14,0)</f>
        <v>24.038599999999999</v>
      </c>
      <c r="O31" s="61">
        <f>RANK(N31,N$8:N$31,0)</f>
        <v>8</v>
      </c>
      <c r="P31" s="60">
        <f>VLOOKUP($A31,'Return Data'!$B$7:$R$2292,15,0)</f>
        <v>10.521000000000001</v>
      </c>
      <c r="Q31" s="61">
        <f>RANK(P31,P$8:P$31,0)</f>
        <v>12</v>
      </c>
      <c r="R31" s="60">
        <f>VLOOKUP($A31,'Return Data'!$B$7:$R$2292,16,0)</f>
        <v>18.622900000000001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-3.5319583333333338</v>
      </c>
      <c r="E33" s="69"/>
      <c r="F33" s="70">
        <f>AVERAGE(F8:F31)</f>
        <v>14.600291666666665</v>
      </c>
      <c r="G33" s="69"/>
      <c r="H33" s="70">
        <f>AVERAGE(H8:H31)</f>
        <v>4.0781208333333332</v>
      </c>
      <c r="I33" s="69"/>
      <c r="J33" s="70">
        <f>AVERAGE(J8:J31)</f>
        <v>1.828033333333333</v>
      </c>
      <c r="K33" s="69"/>
      <c r="L33" s="70">
        <f>AVERAGE(L8:L31)</f>
        <v>21.959975</v>
      </c>
      <c r="M33" s="69"/>
      <c r="N33" s="70">
        <f>AVERAGE(N8:N31)</f>
        <v>22.761104347826091</v>
      </c>
      <c r="O33" s="69"/>
      <c r="P33" s="70">
        <f>AVERAGE(P8:P31)</f>
        <v>11.305461904761904</v>
      </c>
      <c r="Q33" s="69"/>
      <c r="R33" s="70">
        <f>AVERAGE(R8:R31)</f>
        <v>18.929120833333336</v>
      </c>
      <c r="S33" s="71"/>
    </row>
    <row r="34" spans="1:19" x14ac:dyDescent="0.3">
      <c r="A34" s="68" t="s">
        <v>28</v>
      </c>
      <c r="B34" s="69"/>
      <c r="C34" s="69"/>
      <c r="D34" s="70">
        <f>MIN(D8:D31)</f>
        <v>-6.9486999999999997</v>
      </c>
      <c r="E34" s="69"/>
      <c r="F34" s="70">
        <f>MIN(F8:F31)</f>
        <v>6.8338999999999999</v>
      </c>
      <c r="G34" s="69"/>
      <c r="H34" s="70">
        <f>MIN(H8:H31)</f>
        <v>-3.8039999999999998</v>
      </c>
      <c r="I34" s="69"/>
      <c r="J34" s="70">
        <f>MIN(J8:J31)</f>
        <v>-5.7367999999999997</v>
      </c>
      <c r="K34" s="69"/>
      <c r="L34" s="70">
        <f>MIN(L8:L31)</f>
        <v>10.5596</v>
      </c>
      <c r="M34" s="69"/>
      <c r="N34" s="70">
        <f>MIN(N8:N31)</f>
        <v>15.0427</v>
      </c>
      <c r="O34" s="69"/>
      <c r="P34" s="70">
        <f>MIN(P8:P31)</f>
        <v>6.3242000000000003</v>
      </c>
      <c r="Q34" s="69"/>
      <c r="R34" s="70">
        <f>MIN(R8:R31)</f>
        <v>10.2546</v>
      </c>
      <c r="S34" s="71"/>
    </row>
    <row r="35" spans="1:19" ht="15" thickBot="1" x14ac:dyDescent="0.35">
      <c r="A35" s="72" t="s">
        <v>29</v>
      </c>
      <c r="B35" s="73"/>
      <c r="C35" s="73"/>
      <c r="D35" s="74">
        <f>MAX(D8:D31)</f>
        <v>-0.52539999999999998</v>
      </c>
      <c r="E35" s="73"/>
      <c r="F35" s="74">
        <f>MAX(F8:F31)</f>
        <v>20.121700000000001</v>
      </c>
      <c r="G35" s="73"/>
      <c r="H35" s="74">
        <f>MAX(H8:H31)</f>
        <v>12.3858</v>
      </c>
      <c r="I35" s="73"/>
      <c r="J35" s="74">
        <f>MAX(J8:J31)</f>
        <v>13.038600000000001</v>
      </c>
      <c r="K35" s="73"/>
      <c r="L35" s="74">
        <f>MAX(L8:L31)</f>
        <v>32.731000000000002</v>
      </c>
      <c r="M35" s="73"/>
      <c r="N35" s="74">
        <f>MAX(N8:N31)</f>
        <v>36.374699999999997</v>
      </c>
      <c r="O35" s="73"/>
      <c r="P35" s="74">
        <f>MAX(P8:P31)</f>
        <v>19.729800000000001</v>
      </c>
      <c r="Q35" s="73"/>
      <c r="R35" s="74">
        <f>MAX(R8:R31)</f>
        <v>45.796399999999998</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44918</v>
      </c>
      <c r="C8" s="60">
        <f>VLOOKUP($A8,'Return Data'!$B$7:$R$2292,4,0)</f>
        <v>436.83</v>
      </c>
      <c r="D8" s="60">
        <f>VLOOKUP($A8,'Return Data'!$B$7:$R$2292,10,0)</f>
        <v>-6.4123000000000001</v>
      </c>
      <c r="E8" s="61">
        <f t="shared" ref="E8:E31" si="0">RANK(D8,D$8:D$31,0)</f>
        <v>22</v>
      </c>
      <c r="F8" s="60">
        <f>VLOOKUP($A8,'Return Data'!$B$7:$R$2292,11,0)</f>
        <v>6.3182999999999998</v>
      </c>
      <c r="G8" s="61">
        <f t="shared" ref="G8:G31" si="1">RANK(F8,F$8:F$31,0)</f>
        <v>24</v>
      </c>
      <c r="H8" s="60">
        <f>VLOOKUP($A8,'Return Data'!$B$7:$R$2292,12,0)</f>
        <v>-4.4657999999999998</v>
      </c>
      <c r="I8" s="61">
        <f t="shared" ref="I8:I31" si="2">RANK(H8,H$8:H$31,0)</f>
        <v>24</v>
      </c>
      <c r="J8" s="60">
        <f>VLOOKUP($A8,'Return Data'!$B$7:$R$2292,13,0)</f>
        <v>-6.5923999999999996</v>
      </c>
      <c r="K8" s="61">
        <f t="shared" ref="K8:K31" si="3">RANK(J8,J$8:J$31,0)</f>
        <v>23</v>
      </c>
      <c r="L8" s="60">
        <f>VLOOKUP($A8,'Return Data'!$B$7:$R$2292,17,0)</f>
        <v>18.456700000000001</v>
      </c>
      <c r="M8" s="61">
        <f t="shared" ref="M8:M31" si="4">RANK(L8,L$8:L$31,0)</f>
        <v>17</v>
      </c>
      <c r="N8" s="60">
        <f>VLOOKUP($A8,'Return Data'!$B$7:$R$2292,14,0)</f>
        <v>17.175799999999999</v>
      </c>
      <c r="O8" s="61">
        <f t="shared" ref="O8:O29" si="5">RANK(N8,N$8:N$31,0)</f>
        <v>18</v>
      </c>
      <c r="P8" s="60">
        <f>VLOOKUP($A8,'Return Data'!$B$7:$R$2292,15,0)</f>
        <v>5.3615000000000004</v>
      </c>
      <c r="Q8" s="61">
        <f t="shared" ref="Q8:Q19" si="6">RANK(P8,P$8:P$31,0)</f>
        <v>21</v>
      </c>
      <c r="R8" s="60">
        <f>VLOOKUP($A8,'Return Data'!$B$7:$R$2292,16,0)</f>
        <v>20.520399999999999</v>
      </c>
      <c r="S8" s="62">
        <f t="shared" ref="S8:S31" si="7">RANK(R8,R$8:R$31,0)</f>
        <v>5</v>
      </c>
    </row>
    <row r="9" spans="1:20" x14ac:dyDescent="0.3">
      <c r="A9" s="58" t="s">
        <v>1060</v>
      </c>
      <c r="B9" s="59">
        <f>VLOOKUP($A9,'Return Data'!$B$7:$R$2292,3,0)</f>
        <v>44918</v>
      </c>
      <c r="C9" s="60">
        <f>VLOOKUP($A9,'Return Data'!$B$7:$R$2292,4,0)</f>
        <v>65.02</v>
      </c>
      <c r="D9" s="60">
        <f>VLOOKUP($A9,'Return Data'!$B$7:$R$2292,10,0)</f>
        <v>-5.2877000000000001</v>
      </c>
      <c r="E9" s="61">
        <f t="shared" si="0"/>
        <v>19</v>
      </c>
      <c r="F9" s="60">
        <f>VLOOKUP($A9,'Return Data'!$B$7:$R$2292,11,0)</f>
        <v>10.3156</v>
      </c>
      <c r="G9" s="61">
        <f t="shared" si="1"/>
        <v>22</v>
      </c>
      <c r="H9" s="60">
        <f>VLOOKUP($A9,'Return Data'!$B$7:$R$2292,12,0)</f>
        <v>-1.9750000000000001</v>
      </c>
      <c r="I9" s="61">
        <f t="shared" si="2"/>
        <v>22</v>
      </c>
      <c r="J9" s="60">
        <f>VLOOKUP($A9,'Return Data'!$B$7:$R$2292,13,0)</f>
        <v>-4.9692999999999996</v>
      </c>
      <c r="K9" s="61">
        <f t="shared" si="3"/>
        <v>21</v>
      </c>
      <c r="L9" s="60">
        <f>VLOOKUP($A9,'Return Data'!$B$7:$R$2292,17,0)</f>
        <v>15.404999999999999</v>
      </c>
      <c r="M9" s="61">
        <f t="shared" si="4"/>
        <v>21</v>
      </c>
      <c r="N9" s="60">
        <f>VLOOKUP($A9,'Return Data'!$B$7:$R$2292,14,0)</f>
        <v>18.094799999999999</v>
      </c>
      <c r="O9" s="61">
        <f t="shared" si="5"/>
        <v>17</v>
      </c>
      <c r="P9" s="60">
        <f>VLOOKUP($A9,'Return Data'!$B$7:$R$2292,15,0)</f>
        <v>13.7087</v>
      </c>
      <c r="Q9" s="61">
        <f t="shared" si="6"/>
        <v>3</v>
      </c>
      <c r="R9" s="60">
        <f>VLOOKUP($A9,'Return Data'!$B$7:$R$2292,16,0)</f>
        <v>17.111499999999999</v>
      </c>
      <c r="S9" s="62">
        <f t="shared" si="7"/>
        <v>10</v>
      </c>
    </row>
    <row r="10" spans="1:20" x14ac:dyDescent="0.3">
      <c r="A10" s="58" t="s">
        <v>1952</v>
      </c>
      <c r="B10" s="59">
        <f>VLOOKUP($A10,'Return Data'!$B$7:$R$2292,3,0)</f>
        <v>44918</v>
      </c>
      <c r="C10" s="60">
        <f>VLOOKUP($A10,'Return Data'!$B$7:$R$2292,4,0)</f>
        <v>57.6464</v>
      </c>
      <c r="D10" s="60">
        <f>VLOOKUP($A10,'Return Data'!$B$7:$R$2292,10,0)</f>
        <v>-3.6145999999999998</v>
      </c>
      <c r="E10" s="61">
        <f t="shared" si="0"/>
        <v>12</v>
      </c>
      <c r="F10" s="60">
        <f>VLOOKUP($A10,'Return Data'!$B$7:$R$2292,11,0)</f>
        <v>12.4474</v>
      </c>
      <c r="G10" s="61">
        <f t="shared" si="1"/>
        <v>19</v>
      </c>
      <c r="H10" s="60">
        <f>VLOOKUP($A10,'Return Data'!$B$7:$R$2292,12,0)</f>
        <v>0.43149999999999999</v>
      </c>
      <c r="I10" s="61">
        <f t="shared" si="2"/>
        <v>19</v>
      </c>
      <c r="J10" s="60">
        <f>VLOOKUP($A10,'Return Data'!$B$7:$R$2292,13,0)</f>
        <v>1.9046000000000001</v>
      </c>
      <c r="K10" s="61">
        <f t="shared" si="3"/>
        <v>9</v>
      </c>
      <c r="L10" s="60">
        <f>VLOOKUP($A10,'Return Data'!$B$7:$R$2292,17,0)</f>
        <v>20.479800000000001</v>
      </c>
      <c r="M10" s="61">
        <f t="shared" si="4"/>
        <v>12</v>
      </c>
      <c r="N10" s="60">
        <f>VLOOKUP($A10,'Return Data'!$B$7:$R$2292,14,0)</f>
        <v>21.393999999999998</v>
      </c>
      <c r="O10" s="61">
        <f t="shared" si="5"/>
        <v>11</v>
      </c>
      <c r="P10" s="60">
        <f>VLOOKUP($A10,'Return Data'!$B$7:$R$2292,15,0)</f>
        <v>8.8018999999999998</v>
      </c>
      <c r="Q10" s="61">
        <f t="shared" si="6"/>
        <v>14</v>
      </c>
      <c r="R10" s="60">
        <f>VLOOKUP($A10,'Return Data'!$B$7:$R$2292,16,0)</f>
        <v>11.090999999999999</v>
      </c>
      <c r="S10" s="62">
        <f t="shared" si="7"/>
        <v>22</v>
      </c>
    </row>
    <row r="11" spans="1:20" x14ac:dyDescent="0.3">
      <c r="A11" s="58" t="s">
        <v>1064</v>
      </c>
      <c r="B11" s="59">
        <f>VLOOKUP($A11,'Return Data'!$B$7:$R$2292,3,0)</f>
        <v>44918</v>
      </c>
      <c r="C11" s="60">
        <f>VLOOKUP($A11,'Return Data'!$B$7:$R$2292,4,0)</f>
        <v>83.700999999999993</v>
      </c>
      <c r="D11" s="60">
        <f>VLOOKUP($A11,'Return Data'!$B$7:$R$2292,10,0)</f>
        <v>-5.3285</v>
      </c>
      <c r="E11" s="61">
        <f t="shared" si="0"/>
        <v>20</v>
      </c>
      <c r="F11" s="60">
        <f>VLOOKUP($A11,'Return Data'!$B$7:$R$2292,11,0)</f>
        <v>9.3172999999999995</v>
      </c>
      <c r="G11" s="61">
        <f t="shared" si="1"/>
        <v>23</v>
      </c>
      <c r="H11" s="60">
        <f>VLOOKUP($A11,'Return Data'!$B$7:$R$2292,12,0)</f>
        <v>-2.3075000000000001</v>
      </c>
      <c r="I11" s="61">
        <f t="shared" si="2"/>
        <v>23</v>
      </c>
      <c r="J11" s="60">
        <f>VLOOKUP($A11,'Return Data'!$B$7:$R$2292,13,0)</f>
        <v>-6.6013999999999999</v>
      </c>
      <c r="K11" s="61">
        <f t="shared" si="3"/>
        <v>24</v>
      </c>
      <c r="L11" s="60">
        <f>VLOOKUP($A11,'Return Data'!$B$7:$R$2292,17,0)</f>
        <v>9.4690999999999992</v>
      </c>
      <c r="M11" s="61">
        <f t="shared" si="4"/>
        <v>24</v>
      </c>
      <c r="N11" s="60">
        <f>VLOOKUP($A11,'Return Data'!$B$7:$R$2292,14,0)</f>
        <v>13.9406</v>
      </c>
      <c r="O11" s="61">
        <f t="shared" si="5"/>
        <v>23</v>
      </c>
      <c r="P11" s="60">
        <f>VLOOKUP($A11,'Return Data'!$B$7:$R$2292,15,0)</f>
        <v>7.6185</v>
      </c>
      <c r="Q11" s="61">
        <f t="shared" si="6"/>
        <v>17</v>
      </c>
      <c r="R11" s="60">
        <f>VLOOKUP($A11,'Return Data'!$B$7:$R$2292,16,0)</f>
        <v>14.090400000000001</v>
      </c>
      <c r="S11" s="62">
        <f t="shared" si="7"/>
        <v>16</v>
      </c>
    </row>
    <row r="12" spans="1:20" x14ac:dyDescent="0.3">
      <c r="A12" s="58" t="s">
        <v>1066</v>
      </c>
      <c r="B12" s="59">
        <f>VLOOKUP($A12,'Return Data'!$B$7:$R$2292,3,0)</f>
        <v>44918</v>
      </c>
      <c r="C12" s="60">
        <f>VLOOKUP($A12,'Return Data'!$B$7:$R$2292,4,0)</f>
        <v>50.567</v>
      </c>
      <c r="D12" s="60">
        <f>VLOOKUP($A12,'Return Data'!$B$7:$R$2292,10,0)</f>
        <v>-4.3034999999999997</v>
      </c>
      <c r="E12" s="61">
        <f t="shared" si="0"/>
        <v>15</v>
      </c>
      <c r="F12" s="60">
        <f>VLOOKUP($A12,'Return Data'!$B$7:$R$2292,11,0)</f>
        <v>14.9146</v>
      </c>
      <c r="G12" s="61">
        <f t="shared" si="1"/>
        <v>10</v>
      </c>
      <c r="H12" s="60">
        <f>VLOOKUP($A12,'Return Data'!$B$7:$R$2292,12,0)</f>
        <v>3.536</v>
      </c>
      <c r="I12" s="61">
        <f t="shared" si="2"/>
        <v>11</v>
      </c>
      <c r="J12" s="60">
        <f>VLOOKUP($A12,'Return Data'!$B$7:$R$2292,13,0)</f>
        <v>0.31940000000000002</v>
      </c>
      <c r="K12" s="61">
        <f t="shared" si="3"/>
        <v>11</v>
      </c>
      <c r="L12" s="60">
        <f>VLOOKUP($A12,'Return Data'!$B$7:$R$2292,17,0)</f>
        <v>22.884</v>
      </c>
      <c r="M12" s="61">
        <f t="shared" si="4"/>
        <v>9</v>
      </c>
      <c r="N12" s="60">
        <f>VLOOKUP($A12,'Return Data'!$B$7:$R$2292,14,0)</f>
        <v>23.9255</v>
      </c>
      <c r="O12" s="61">
        <f t="shared" si="5"/>
        <v>4</v>
      </c>
      <c r="P12" s="60">
        <f>VLOOKUP($A12,'Return Data'!$B$7:$R$2292,15,0)</f>
        <v>10.9055</v>
      </c>
      <c r="Q12" s="61">
        <f t="shared" si="6"/>
        <v>8</v>
      </c>
      <c r="R12" s="60">
        <f>VLOOKUP($A12,'Return Data'!$B$7:$R$2292,16,0)</f>
        <v>11.4079</v>
      </c>
      <c r="S12" s="62">
        <f t="shared" si="7"/>
        <v>20</v>
      </c>
    </row>
    <row r="13" spans="1:20" x14ac:dyDescent="0.3">
      <c r="A13" s="58" t="s">
        <v>1067</v>
      </c>
      <c r="B13" s="59">
        <f>VLOOKUP($A13,'Return Data'!$B$7:$R$2292,3,0)</f>
        <v>44918</v>
      </c>
      <c r="C13" s="60">
        <f>VLOOKUP($A13,'Return Data'!$B$7:$R$2292,4,0)</f>
        <v>1479.1563000000001</v>
      </c>
      <c r="D13" s="60">
        <f>VLOOKUP($A13,'Return Data'!$B$7:$R$2292,10,0)</f>
        <v>-3.0036</v>
      </c>
      <c r="E13" s="61">
        <f t="shared" si="0"/>
        <v>9</v>
      </c>
      <c r="F13" s="60">
        <f>VLOOKUP($A13,'Return Data'!$B$7:$R$2292,11,0)</f>
        <v>17.054500000000001</v>
      </c>
      <c r="G13" s="61">
        <f t="shared" si="1"/>
        <v>5</v>
      </c>
      <c r="H13" s="60">
        <f>VLOOKUP($A13,'Return Data'!$B$7:$R$2292,12,0)</f>
        <v>5.0304000000000002</v>
      </c>
      <c r="I13" s="61">
        <f t="shared" si="2"/>
        <v>7</v>
      </c>
      <c r="J13" s="60">
        <f>VLOOKUP($A13,'Return Data'!$B$7:$R$2292,13,0)</f>
        <v>-0.41560000000000002</v>
      </c>
      <c r="K13" s="61">
        <f t="shared" si="3"/>
        <v>13</v>
      </c>
      <c r="L13" s="60">
        <f>VLOOKUP($A13,'Return Data'!$B$7:$R$2292,17,0)</f>
        <v>15.541600000000001</v>
      </c>
      <c r="M13" s="61">
        <f t="shared" si="4"/>
        <v>20</v>
      </c>
      <c r="N13" s="60">
        <f>VLOOKUP($A13,'Return Data'!$B$7:$R$2292,14,0)</f>
        <v>15.803000000000001</v>
      </c>
      <c r="O13" s="61">
        <f t="shared" si="5"/>
        <v>21</v>
      </c>
      <c r="P13" s="60">
        <f>VLOOKUP($A13,'Return Data'!$B$7:$R$2292,15,0)</f>
        <v>7.9793000000000003</v>
      </c>
      <c r="Q13" s="61">
        <f t="shared" si="6"/>
        <v>16</v>
      </c>
      <c r="R13" s="60">
        <f>VLOOKUP($A13,'Return Data'!$B$7:$R$2292,16,0)</f>
        <v>18.747299999999999</v>
      </c>
      <c r="S13" s="62">
        <f t="shared" si="7"/>
        <v>7</v>
      </c>
    </row>
    <row r="14" spans="1:20" x14ac:dyDescent="0.3">
      <c r="A14" s="58" t="s">
        <v>1069</v>
      </c>
      <c r="B14" s="59">
        <f>VLOOKUP($A14,'Return Data'!$B$7:$R$2292,3,0)</f>
        <v>44918</v>
      </c>
      <c r="C14" s="60">
        <f>VLOOKUP($A14,'Return Data'!$B$7:$R$2292,4,0)</f>
        <v>98.269000000000005</v>
      </c>
      <c r="D14" s="60">
        <f>VLOOKUP($A14,'Return Data'!$B$7:$R$2292,10,0)</f>
        <v>-0.70530000000000004</v>
      </c>
      <c r="E14" s="61">
        <f t="shared" si="0"/>
        <v>1</v>
      </c>
      <c r="F14" s="60">
        <f>VLOOKUP($A14,'Return Data'!$B$7:$R$2292,11,0)</f>
        <v>19.691400000000002</v>
      </c>
      <c r="G14" s="61">
        <f t="shared" si="1"/>
        <v>1</v>
      </c>
      <c r="H14" s="60">
        <f>VLOOKUP($A14,'Return Data'!$B$7:$R$2292,12,0)</f>
        <v>9.6396999999999995</v>
      </c>
      <c r="I14" s="61">
        <f t="shared" si="2"/>
        <v>2</v>
      </c>
      <c r="J14" s="60">
        <f>VLOOKUP($A14,'Return Data'!$B$7:$R$2292,13,0)</f>
        <v>9.4822000000000006</v>
      </c>
      <c r="K14" s="61">
        <f t="shared" si="3"/>
        <v>2</v>
      </c>
      <c r="L14" s="60">
        <f>VLOOKUP($A14,'Return Data'!$B$7:$R$2292,17,0)</f>
        <v>23.764600000000002</v>
      </c>
      <c r="M14" s="61">
        <f t="shared" si="4"/>
        <v>7</v>
      </c>
      <c r="N14" s="60">
        <f>VLOOKUP($A14,'Return Data'!$B$7:$R$2292,14,0)</f>
        <v>23.084900000000001</v>
      </c>
      <c r="O14" s="61">
        <f t="shared" si="5"/>
        <v>7</v>
      </c>
      <c r="P14" s="60">
        <f>VLOOKUP($A14,'Return Data'!$B$7:$R$2292,15,0)</f>
        <v>10.4618</v>
      </c>
      <c r="Q14" s="61">
        <f t="shared" si="6"/>
        <v>9</v>
      </c>
      <c r="R14" s="60">
        <f>VLOOKUP($A14,'Return Data'!$B$7:$R$2292,16,0)</f>
        <v>15.8774</v>
      </c>
      <c r="S14" s="62">
        <f t="shared" si="7"/>
        <v>13</v>
      </c>
    </row>
    <row r="15" spans="1:20" x14ac:dyDescent="0.3">
      <c r="A15" s="102" t="s">
        <v>2053</v>
      </c>
      <c r="B15" s="59">
        <f>VLOOKUP($A15,'Return Data'!$B$7:$R$2292,3,0)</f>
        <v>44918</v>
      </c>
      <c r="C15" s="60">
        <f>VLOOKUP($A15,'Return Data'!$B$7:$R$2292,4,0)</f>
        <v>202.01519999999999</v>
      </c>
      <c r="D15" s="60">
        <f>VLOOKUP($A15,'Return Data'!$B$7:$R$2292,10,0)</f>
        <v>-2.7557999999999998</v>
      </c>
      <c r="E15" s="61">
        <f t="shared" si="0"/>
        <v>8</v>
      </c>
      <c r="F15" s="60">
        <f>VLOOKUP($A15,'Return Data'!$B$7:$R$2292,11,0)</f>
        <v>11.395200000000001</v>
      </c>
      <c r="G15" s="61">
        <f t="shared" si="1"/>
        <v>21</v>
      </c>
      <c r="H15" s="60">
        <f>VLOOKUP($A15,'Return Data'!$B$7:$R$2292,12,0)</f>
        <v>1.1137999999999999</v>
      </c>
      <c r="I15" s="61">
        <f t="shared" si="2"/>
        <v>17</v>
      </c>
      <c r="J15" s="60">
        <f>VLOOKUP($A15,'Return Data'!$B$7:$R$2292,13,0)</f>
        <v>-0.70040000000000002</v>
      </c>
      <c r="K15" s="61">
        <f t="shared" si="3"/>
        <v>14</v>
      </c>
      <c r="L15" s="60">
        <f>VLOOKUP($A15,'Return Data'!$B$7:$R$2292,17,0)</f>
        <v>13.5785</v>
      </c>
      <c r="M15" s="61">
        <f t="shared" si="4"/>
        <v>23</v>
      </c>
      <c r="N15" s="60">
        <f>VLOOKUP($A15,'Return Data'!$B$7:$R$2292,14,0)</f>
        <v>15.723599999999999</v>
      </c>
      <c r="O15" s="61">
        <f t="shared" si="5"/>
        <v>22</v>
      </c>
      <c r="P15" s="60">
        <f>VLOOKUP($A15,'Return Data'!$B$7:$R$2292,15,0)</f>
        <v>6.1379999999999999</v>
      </c>
      <c r="Q15" s="61">
        <f t="shared" si="6"/>
        <v>18</v>
      </c>
      <c r="R15" s="60">
        <f>VLOOKUP($A15,'Return Data'!$B$7:$R$2292,16,0)</f>
        <v>17.762799999999999</v>
      </c>
      <c r="S15" s="62">
        <f t="shared" si="7"/>
        <v>8</v>
      </c>
    </row>
    <row r="16" spans="1:20" x14ac:dyDescent="0.3">
      <c r="A16" s="58" t="s">
        <v>1071</v>
      </c>
      <c r="B16" s="59">
        <f>VLOOKUP($A16,'Return Data'!$B$7:$R$2292,3,0)</f>
        <v>44918</v>
      </c>
      <c r="C16" s="60">
        <f>VLOOKUP($A16,'Return Data'!$B$7:$R$2292,4,0)</f>
        <v>161.38999999999999</v>
      </c>
      <c r="D16" s="60">
        <f>VLOOKUP($A16,'Return Data'!$B$7:$R$2292,10,0)</f>
        <v>-2.448</v>
      </c>
      <c r="E16" s="61">
        <f t="shared" si="0"/>
        <v>5</v>
      </c>
      <c r="F16" s="60">
        <f>VLOOKUP($A16,'Return Data'!$B$7:$R$2292,11,0)</f>
        <v>12.466900000000001</v>
      </c>
      <c r="G16" s="61">
        <f t="shared" si="1"/>
        <v>17</v>
      </c>
      <c r="H16" s="60">
        <f>VLOOKUP($A16,'Return Data'!$B$7:$R$2292,12,0)</f>
        <v>4.3920000000000003</v>
      </c>
      <c r="I16" s="61">
        <f t="shared" si="2"/>
        <v>9</v>
      </c>
      <c r="J16" s="60">
        <f>VLOOKUP($A16,'Return Data'!$B$7:$R$2292,13,0)</f>
        <v>0.15509999999999999</v>
      </c>
      <c r="K16" s="61">
        <f t="shared" si="3"/>
        <v>12</v>
      </c>
      <c r="L16" s="60">
        <f>VLOOKUP($A16,'Return Data'!$B$7:$R$2292,17,0)</f>
        <v>20.401599999999998</v>
      </c>
      <c r="M16" s="61">
        <f t="shared" si="4"/>
        <v>13</v>
      </c>
      <c r="N16" s="60">
        <f>VLOOKUP($A16,'Return Data'!$B$7:$R$2292,14,0)</f>
        <v>19.918900000000001</v>
      </c>
      <c r="O16" s="61">
        <f t="shared" si="5"/>
        <v>14</v>
      </c>
      <c r="P16" s="60">
        <f>VLOOKUP($A16,'Return Data'!$B$7:$R$2292,15,0)</f>
        <v>8.7509999999999994</v>
      </c>
      <c r="Q16" s="61">
        <f t="shared" si="6"/>
        <v>15</v>
      </c>
      <c r="R16" s="60">
        <f>VLOOKUP($A16,'Return Data'!$B$7:$R$2292,16,0)</f>
        <v>16.5459</v>
      </c>
      <c r="S16" s="62">
        <f t="shared" si="7"/>
        <v>11</v>
      </c>
    </row>
    <row r="17" spans="1:19" x14ac:dyDescent="0.3">
      <c r="A17" s="58" t="s">
        <v>1073</v>
      </c>
      <c r="B17" s="59">
        <f>VLOOKUP($A17,'Return Data'!$B$7:$R$2292,3,0)</f>
        <v>44918</v>
      </c>
      <c r="C17" s="60">
        <f>VLOOKUP($A17,'Return Data'!$B$7:$R$2292,4,0)</f>
        <v>16.329999999999998</v>
      </c>
      <c r="D17" s="60">
        <f>VLOOKUP($A17,'Return Data'!$B$7:$R$2292,10,0)</f>
        <v>-4.1666999999999996</v>
      </c>
      <c r="E17" s="61">
        <f t="shared" si="0"/>
        <v>14</v>
      </c>
      <c r="F17" s="60">
        <f>VLOOKUP($A17,'Return Data'!$B$7:$R$2292,11,0)</f>
        <v>12.4656</v>
      </c>
      <c r="G17" s="61">
        <f t="shared" si="1"/>
        <v>18</v>
      </c>
      <c r="H17" s="60">
        <f>VLOOKUP($A17,'Return Data'!$B$7:$R$2292,12,0)</f>
        <v>0.61609999999999998</v>
      </c>
      <c r="I17" s="61">
        <f t="shared" si="2"/>
        <v>18</v>
      </c>
      <c r="J17" s="60">
        <f>VLOOKUP($A17,'Return Data'!$B$7:$R$2292,13,0)</f>
        <v>-5.3882000000000003</v>
      </c>
      <c r="K17" s="61">
        <f t="shared" si="3"/>
        <v>22</v>
      </c>
      <c r="L17" s="60">
        <f>VLOOKUP($A17,'Return Data'!$B$7:$R$2292,17,0)</f>
        <v>14.115399999999999</v>
      </c>
      <c r="M17" s="61">
        <f t="shared" si="4"/>
        <v>22</v>
      </c>
      <c r="N17" s="60">
        <f>VLOOKUP($A17,'Return Data'!$B$7:$R$2292,14,0)</f>
        <v>16.739599999999999</v>
      </c>
      <c r="O17" s="61">
        <f t="shared" si="5"/>
        <v>20</v>
      </c>
      <c r="P17" s="60">
        <f>VLOOKUP($A17,'Return Data'!$B$7:$R$2292,15,0)</f>
        <v>5.7394999999999996</v>
      </c>
      <c r="Q17" s="61">
        <f t="shared" si="6"/>
        <v>20</v>
      </c>
      <c r="R17" s="60">
        <f>VLOOKUP($A17,'Return Data'!$B$7:$R$2292,16,0)</f>
        <v>8.6486000000000001</v>
      </c>
      <c r="S17" s="62">
        <f t="shared" si="7"/>
        <v>23</v>
      </c>
    </row>
    <row r="18" spans="1:19" x14ac:dyDescent="0.3">
      <c r="A18" s="58" t="s">
        <v>1075</v>
      </c>
      <c r="B18" s="59">
        <f>VLOOKUP($A18,'Return Data'!$B$7:$R$2292,3,0)</f>
        <v>44918</v>
      </c>
      <c r="C18" s="60">
        <f>VLOOKUP($A18,'Return Data'!$B$7:$R$2292,4,0)</f>
        <v>86.66</v>
      </c>
      <c r="D18" s="60">
        <f>VLOOKUP($A18,'Return Data'!$B$7:$R$2292,10,0)</f>
        <v>-0.98260000000000003</v>
      </c>
      <c r="E18" s="61">
        <f t="shared" si="0"/>
        <v>2</v>
      </c>
      <c r="F18" s="60">
        <f>VLOOKUP($A18,'Return Data'!$B$7:$R$2292,11,0)</f>
        <v>15.0558</v>
      </c>
      <c r="G18" s="61">
        <f t="shared" si="1"/>
        <v>9</v>
      </c>
      <c r="H18" s="60">
        <f>VLOOKUP($A18,'Return Data'!$B$7:$R$2292,12,0)</f>
        <v>2.3986999999999998</v>
      </c>
      <c r="I18" s="61">
        <f t="shared" si="2"/>
        <v>15</v>
      </c>
      <c r="J18" s="60">
        <f>VLOOKUP($A18,'Return Data'!$B$7:$R$2292,13,0)</f>
        <v>-1.2309000000000001</v>
      </c>
      <c r="K18" s="61">
        <f t="shared" si="3"/>
        <v>16</v>
      </c>
      <c r="L18" s="60">
        <f>VLOOKUP($A18,'Return Data'!$B$7:$R$2292,17,0)</f>
        <v>18.908899999999999</v>
      </c>
      <c r="M18" s="61">
        <f t="shared" si="4"/>
        <v>15</v>
      </c>
      <c r="N18" s="60">
        <f>VLOOKUP($A18,'Return Data'!$B$7:$R$2292,14,0)</f>
        <v>20.649100000000001</v>
      </c>
      <c r="O18" s="61">
        <f t="shared" si="5"/>
        <v>12</v>
      </c>
      <c r="P18" s="60">
        <f>VLOOKUP($A18,'Return Data'!$B$7:$R$2292,15,0)</f>
        <v>11.1556</v>
      </c>
      <c r="Q18" s="61">
        <f t="shared" si="6"/>
        <v>7</v>
      </c>
      <c r="R18" s="60">
        <f>VLOOKUP($A18,'Return Data'!$B$7:$R$2292,16,0)</f>
        <v>14.7546</v>
      </c>
      <c r="S18" s="62">
        <f t="shared" si="7"/>
        <v>15</v>
      </c>
    </row>
    <row r="19" spans="1:19" x14ac:dyDescent="0.3">
      <c r="A19" s="108" t="s">
        <v>1077</v>
      </c>
      <c r="B19" s="59">
        <f>VLOOKUP($A19,'Return Data'!$B$7:$R$2292,3,0)</f>
        <v>44918</v>
      </c>
      <c r="C19" s="60">
        <f>VLOOKUP($A19,'Return Data'!$B$7:$R$2292,4,0)</f>
        <v>74.364000000000004</v>
      </c>
      <c r="D19" s="60">
        <f>VLOOKUP($A19,'Return Data'!$B$7:$R$2292,10,0)</f>
        <v>-2.4952000000000001</v>
      </c>
      <c r="E19" s="61">
        <f t="shared" si="0"/>
        <v>6</v>
      </c>
      <c r="F19" s="60">
        <f>VLOOKUP($A19,'Return Data'!$B$7:$R$2292,11,0)</f>
        <v>15.711</v>
      </c>
      <c r="G19" s="61">
        <f t="shared" si="1"/>
        <v>7</v>
      </c>
      <c r="H19" s="60">
        <f>VLOOKUP($A19,'Return Data'!$B$7:$R$2292,12,0)</f>
        <v>5.7733999999999996</v>
      </c>
      <c r="I19" s="61">
        <f t="shared" si="2"/>
        <v>4</v>
      </c>
      <c r="J19" s="60">
        <f>VLOOKUP($A19,'Return Data'!$B$7:$R$2292,13,0)</f>
        <v>3.6663000000000001</v>
      </c>
      <c r="K19" s="61">
        <f t="shared" si="3"/>
        <v>6</v>
      </c>
      <c r="L19" s="60">
        <f>VLOOKUP($A19,'Return Data'!$B$7:$R$2292,17,0)</f>
        <v>23.865200000000002</v>
      </c>
      <c r="M19" s="61">
        <f t="shared" si="4"/>
        <v>6</v>
      </c>
      <c r="N19" s="60">
        <f>VLOOKUP($A19,'Return Data'!$B$7:$R$2292,14,0)</f>
        <v>23.129899999999999</v>
      </c>
      <c r="O19" s="61">
        <f t="shared" si="5"/>
        <v>6</v>
      </c>
      <c r="P19" s="60">
        <f>VLOOKUP($A19,'Return Data'!$B$7:$R$2292,15,0)</f>
        <v>12.3378</v>
      </c>
      <c r="Q19" s="61">
        <f t="shared" si="6"/>
        <v>4</v>
      </c>
      <c r="R19" s="60">
        <f>VLOOKUP($A19,'Return Data'!$B$7:$R$2292,16,0)</f>
        <v>13.590400000000001</v>
      </c>
      <c r="S19" s="62">
        <f t="shared" si="7"/>
        <v>17</v>
      </c>
    </row>
    <row r="20" spans="1:19" x14ac:dyDescent="0.3">
      <c r="A20" s="58" t="s">
        <v>1080</v>
      </c>
      <c r="B20" s="59">
        <f>VLOOKUP($A20,'Return Data'!$B$7:$R$2292,3,0)</f>
        <v>44918</v>
      </c>
      <c r="C20" s="60">
        <f>VLOOKUP($A20,'Return Data'!$B$7:$R$2292,4,0)</f>
        <v>16.897400000000001</v>
      </c>
      <c r="D20" s="60">
        <f>VLOOKUP($A20,'Return Data'!$B$7:$R$2292,10,0)</f>
        <v>-4.5888999999999998</v>
      </c>
      <c r="E20" s="61">
        <f t="shared" si="0"/>
        <v>17</v>
      </c>
      <c r="F20" s="60">
        <f>VLOOKUP($A20,'Return Data'!$B$7:$R$2292,11,0)</f>
        <v>12.59</v>
      </c>
      <c r="G20" s="61">
        <f t="shared" si="1"/>
        <v>16</v>
      </c>
      <c r="H20" s="60">
        <f>VLOOKUP($A20,'Return Data'!$B$7:$R$2292,12,0)</f>
        <v>0.15229999999999999</v>
      </c>
      <c r="I20" s="61">
        <f t="shared" si="2"/>
        <v>20</v>
      </c>
      <c r="J20" s="60">
        <f>VLOOKUP($A20,'Return Data'!$B$7:$R$2292,13,0)</f>
        <v>-1.4430000000000001</v>
      </c>
      <c r="K20" s="61">
        <f t="shared" si="3"/>
        <v>18</v>
      </c>
      <c r="L20" s="60">
        <f>VLOOKUP($A20,'Return Data'!$B$7:$R$2292,17,0)</f>
        <v>21.444099999999999</v>
      </c>
      <c r="M20" s="61">
        <f t="shared" si="4"/>
        <v>11</v>
      </c>
      <c r="N20" s="60">
        <f>VLOOKUP($A20,'Return Data'!$B$7:$R$2292,14,0)</f>
        <v>20.261199999999999</v>
      </c>
      <c r="O20" s="61">
        <f t="shared" si="5"/>
        <v>13</v>
      </c>
      <c r="P20" s="60"/>
      <c r="Q20" s="61"/>
      <c r="R20" s="60">
        <f>VLOOKUP($A20,'Return Data'!$B$7:$R$2292,16,0)</f>
        <v>11.303000000000001</v>
      </c>
      <c r="S20" s="62">
        <f t="shared" si="7"/>
        <v>21</v>
      </c>
    </row>
    <row r="21" spans="1:19" x14ac:dyDescent="0.3">
      <c r="A21" s="58" t="s">
        <v>1082</v>
      </c>
      <c r="B21" s="59">
        <f>VLOOKUP($A21,'Return Data'!$B$7:$R$2292,3,0)</f>
        <v>44918</v>
      </c>
      <c r="C21" s="60">
        <f>VLOOKUP($A21,'Return Data'!$B$7:$R$2292,4,0)</f>
        <v>20.986000000000001</v>
      </c>
      <c r="D21" s="60">
        <f>VLOOKUP($A21,'Return Data'!$B$7:$R$2292,10,0)</f>
        <v>-1.9895</v>
      </c>
      <c r="E21" s="61">
        <f t="shared" si="0"/>
        <v>4</v>
      </c>
      <c r="F21" s="60">
        <f>VLOOKUP($A21,'Return Data'!$B$7:$R$2292,11,0)</f>
        <v>14.228199999999999</v>
      </c>
      <c r="G21" s="61">
        <f t="shared" si="1"/>
        <v>11</v>
      </c>
      <c r="H21" s="60">
        <f>VLOOKUP($A21,'Return Data'!$B$7:$R$2292,12,0)</f>
        <v>3.4965999999999999</v>
      </c>
      <c r="I21" s="61">
        <f t="shared" si="2"/>
        <v>12</v>
      </c>
      <c r="J21" s="60">
        <f>VLOOKUP($A21,'Return Data'!$B$7:$R$2292,13,0)</f>
        <v>2.8776000000000002</v>
      </c>
      <c r="K21" s="61">
        <f t="shared" si="3"/>
        <v>7</v>
      </c>
      <c r="L21" s="60">
        <f>VLOOKUP($A21,'Return Data'!$B$7:$R$2292,17,0)</f>
        <v>23.966100000000001</v>
      </c>
      <c r="M21" s="61">
        <f t="shared" si="4"/>
        <v>5</v>
      </c>
      <c r="N21" s="60">
        <f>VLOOKUP($A21,'Return Data'!$B$7:$R$2292,14,0)</f>
        <v>23.521000000000001</v>
      </c>
      <c r="O21" s="61">
        <f t="shared" si="5"/>
        <v>5</v>
      </c>
      <c r="P21" s="60"/>
      <c r="Q21" s="61"/>
      <c r="R21" s="60">
        <f>VLOOKUP($A21,'Return Data'!$B$7:$R$2292,16,0)</f>
        <v>24.317699999999999</v>
      </c>
      <c r="S21" s="62">
        <f t="shared" si="7"/>
        <v>2</v>
      </c>
    </row>
    <row r="22" spans="1:19" x14ac:dyDescent="0.3">
      <c r="A22" s="58" t="s">
        <v>2009</v>
      </c>
      <c r="B22" s="59">
        <f>VLOOKUP($A22,'Return Data'!$B$7:$R$2292,3,0)</f>
        <v>44918</v>
      </c>
      <c r="C22" s="60">
        <f>VLOOKUP($A22,'Return Data'!$B$7:$R$2292,4,0)</f>
        <v>48.7363</v>
      </c>
      <c r="D22" s="60">
        <f>VLOOKUP($A22,'Return Data'!$B$7:$R$2292,10,0)</f>
        <v>-7.2236000000000002</v>
      </c>
      <c r="E22" s="61">
        <f t="shared" si="0"/>
        <v>24</v>
      </c>
      <c r="F22" s="60">
        <f>VLOOKUP($A22,'Return Data'!$B$7:$R$2292,11,0)</f>
        <v>18.9511</v>
      </c>
      <c r="G22" s="61">
        <f t="shared" si="1"/>
        <v>2</v>
      </c>
      <c r="H22" s="60">
        <f>VLOOKUP($A22,'Return Data'!$B$7:$R$2292,12,0)</f>
        <v>11.4039</v>
      </c>
      <c r="I22" s="61">
        <f t="shared" si="2"/>
        <v>1</v>
      </c>
      <c r="J22" s="60">
        <f>VLOOKUP($A22,'Return Data'!$B$7:$R$2292,13,0)</f>
        <v>8.2775999999999996</v>
      </c>
      <c r="K22" s="61">
        <f t="shared" si="3"/>
        <v>3</v>
      </c>
      <c r="L22" s="60">
        <f>VLOOKUP($A22,'Return Data'!$B$7:$R$2292,17,0)</f>
        <v>30.311399999999999</v>
      </c>
      <c r="M22" s="61">
        <f t="shared" si="4"/>
        <v>1</v>
      </c>
      <c r="N22" s="60">
        <f>VLOOKUP($A22,'Return Data'!$B$7:$R$2292,14,0)</f>
        <v>22.5792</v>
      </c>
      <c r="O22" s="61">
        <f t="shared" si="5"/>
        <v>10</v>
      </c>
      <c r="P22" s="60">
        <f>VLOOKUP($A22,'Return Data'!$B$7:$R$2292,15,0)</f>
        <v>11.873100000000001</v>
      </c>
      <c r="Q22" s="61">
        <f t="shared" ref="Q22:Q29" si="8">RANK(P22,P$8:P$31,0)</f>
        <v>6</v>
      </c>
      <c r="R22" s="60">
        <f>VLOOKUP($A22,'Return Data'!$B$7:$R$2292,16,0)</f>
        <v>19.639399999999998</v>
      </c>
      <c r="S22" s="62">
        <f t="shared" si="7"/>
        <v>6</v>
      </c>
    </row>
    <row r="23" spans="1:19" x14ac:dyDescent="0.3">
      <c r="A23" s="58" t="s">
        <v>1083</v>
      </c>
      <c r="B23" s="59">
        <f>VLOOKUP($A23,'Return Data'!$B$7:$R$2292,3,0)</f>
        <v>44918</v>
      </c>
      <c r="C23" s="60">
        <f>VLOOKUP($A23,'Return Data'!$B$7:$R$2292,4,0)</f>
        <v>2096.0250999999998</v>
      </c>
      <c r="D23" s="60">
        <f>VLOOKUP($A23,'Return Data'!$B$7:$R$2292,10,0)</f>
        <v>-3.1221000000000001</v>
      </c>
      <c r="E23" s="61">
        <f t="shared" si="0"/>
        <v>10</v>
      </c>
      <c r="F23" s="60">
        <f>VLOOKUP($A23,'Return Data'!$B$7:$R$2292,11,0)</f>
        <v>15.063599999999999</v>
      </c>
      <c r="G23" s="61">
        <f t="shared" si="1"/>
        <v>8</v>
      </c>
      <c r="H23" s="60">
        <f>VLOOKUP($A23,'Return Data'!$B$7:$R$2292,12,0)</f>
        <v>5.3257000000000003</v>
      </c>
      <c r="I23" s="61">
        <f t="shared" si="2"/>
        <v>6</v>
      </c>
      <c r="J23" s="60">
        <f>VLOOKUP($A23,'Return Data'!$B$7:$R$2292,13,0)</f>
        <v>3.8052999999999999</v>
      </c>
      <c r="K23" s="61">
        <f t="shared" si="3"/>
        <v>5</v>
      </c>
      <c r="L23" s="60">
        <f>VLOOKUP($A23,'Return Data'!$B$7:$R$2292,17,0)</f>
        <v>23.4618</v>
      </c>
      <c r="M23" s="61">
        <f t="shared" si="4"/>
        <v>8</v>
      </c>
      <c r="N23" s="60">
        <f>VLOOKUP($A23,'Return Data'!$B$7:$R$2292,14,0)</f>
        <v>23.0304</v>
      </c>
      <c r="O23" s="61">
        <f t="shared" si="5"/>
        <v>8</v>
      </c>
      <c r="P23" s="60">
        <f>VLOOKUP($A23,'Return Data'!$B$7:$R$2292,15,0)</f>
        <v>12.0589</v>
      </c>
      <c r="Q23" s="61">
        <f t="shared" si="8"/>
        <v>5</v>
      </c>
      <c r="R23" s="60">
        <f>VLOOKUP($A23,'Return Data'!$B$7:$R$2292,16,0)</f>
        <v>21.691299999999998</v>
      </c>
      <c r="S23" s="62">
        <f t="shared" si="7"/>
        <v>4</v>
      </c>
    </row>
    <row r="24" spans="1:19" x14ac:dyDescent="0.3">
      <c r="A24" s="58" t="s">
        <v>1086</v>
      </c>
      <c r="B24" s="59">
        <f>VLOOKUP($A24,'Return Data'!$B$7:$R$2292,3,0)</f>
        <v>44918</v>
      </c>
      <c r="C24" s="60">
        <f>VLOOKUP($A24,'Return Data'!$B$7:$R$2292,4,0)</f>
        <v>42.7</v>
      </c>
      <c r="D24" s="60">
        <f>VLOOKUP($A24,'Return Data'!$B$7:$R$2292,10,0)</f>
        <v>-4.8361999999999998</v>
      </c>
      <c r="E24" s="61">
        <f t="shared" si="0"/>
        <v>18</v>
      </c>
      <c r="F24" s="60">
        <f>VLOOKUP($A24,'Return Data'!$B$7:$R$2292,11,0)</f>
        <v>13.202500000000001</v>
      </c>
      <c r="G24" s="61">
        <f t="shared" si="1"/>
        <v>13</v>
      </c>
      <c r="H24" s="60">
        <f>VLOOKUP($A24,'Return Data'!$B$7:$R$2292,12,0)</f>
        <v>2.3490000000000002</v>
      </c>
      <c r="I24" s="61">
        <f t="shared" si="2"/>
        <v>16</v>
      </c>
      <c r="J24" s="60">
        <f>VLOOKUP($A24,'Return Data'!$B$7:$R$2292,13,0)</f>
        <v>-0.8821</v>
      </c>
      <c r="K24" s="61">
        <f t="shared" si="3"/>
        <v>15</v>
      </c>
      <c r="L24" s="60">
        <f>VLOOKUP($A24,'Return Data'!$B$7:$R$2292,17,0)</f>
        <v>27.419499999999999</v>
      </c>
      <c r="M24" s="61">
        <f t="shared" si="4"/>
        <v>3</v>
      </c>
      <c r="N24" s="60">
        <f>VLOOKUP($A24,'Return Data'!$B$7:$R$2292,14,0)</f>
        <v>33.980600000000003</v>
      </c>
      <c r="O24" s="61">
        <f t="shared" si="5"/>
        <v>1</v>
      </c>
      <c r="P24" s="60">
        <f>VLOOKUP($A24,'Return Data'!$B$7:$R$2292,15,0)</f>
        <v>15.4861</v>
      </c>
      <c r="Q24" s="61">
        <f t="shared" si="8"/>
        <v>2</v>
      </c>
      <c r="R24" s="60">
        <f>VLOOKUP($A24,'Return Data'!$B$7:$R$2292,16,0)</f>
        <v>17.370899999999999</v>
      </c>
      <c r="S24" s="62">
        <f t="shared" si="7"/>
        <v>9</v>
      </c>
    </row>
    <row r="25" spans="1:19" x14ac:dyDescent="0.3">
      <c r="A25" s="58" t="s">
        <v>1089</v>
      </c>
      <c r="B25" s="59">
        <f>VLOOKUP($A25,'Return Data'!$B$7:$R$2292,3,0)</f>
        <v>44918</v>
      </c>
      <c r="C25" s="60">
        <f>VLOOKUP($A25,'Return Data'!$B$7:$R$2292,4,0)</f>
        <v>129.7133</v>
      </c>
      <c r="D25" s="60">
        <f>VLOOKUP($A25,'Return Data'!$B$7:$R$2292,10,0)</f>
        <v>-2.7353999999999998</v>
      </c>
      <c r="E25" s="61">
        <f t="shared" si="0"/>
        <v>7</v>
      </c>
      <c r="F25" s="60">
        <f>VLOOKUP($A25,'Return Data'!$B$7:$R$2292,11,0)</f>
        <v>17.8188</v>
      </c>
      <c r="G25" s="61">
        <f t="shared" si="1"/>
        <v>3</v>
      </c>
      <c r="H25" s="60">
        <f>VLOOKUP($A25,'Return Data'!$B$7:$R$2292,12,0)</f>
        <v>8.8097999999999992</v>
      </c>
      <c r="I25" s="61">
        <f t="shared" si="2"/>
        <v>3</v>
      </c>
      <c r="J25" s="60">
        <f>VLOOKUP($A25,'Return Data'!$B$7:$R$2292,13,0)</f>
        <v>10.933199999999999</v>
      </c>
      <c r="K25" s="61">
        <f t="shared" si="3"/>
        <v>1</v>
      </c>
      <c r="L25" s="60">
        <f>VLOOKUP($A25,'Return Data'!$B$7:$R$2292,17,0)</f>
        <v>30.007000000000001</v>
      </c>
      <c r="M25" s="61">
        <f t="shared" si="4"/>
        <v>2</v>
      </c>
      <c r="N25" s="60">
        <f>VLOOKUP($A25,'Return Data'!$B$7:$R$2292,14,0)</f>
        <v>33.286799999999999</v>
      </c>
      <c r="O25" s="61">
        <f t="shared" si="5"/>
        <v>2</v>
      </c>
      <c r="P25" s="60">
        <f>VLOOKUP($A25,'Return Data'!$B$7:$R$2292,15,0)</f>
        <v>17.976099999999999</v>
      </c>
      <c r="Q25" s="61">
        <f t="shared" si="8"/>
        <v>1</v>
      </c>
      <c r="R25" s="60">
        <f>VLOOKUP($A25,'Return Data'!$B$7:$R$2292,16,0)</f>
        <v>12.452999999999999</v>
      </c>
      <c r="S25" s="62">
        <f t="shared" si="7"/>
        <v>18</v>
      </c>
    </row>
    <row r="26" spans="1:19" x14ac:dyDescent="0.3">
      <c r="A26" s="58" t="s">
        <v>1092</v>
      </c>
      <c r="B26" s="59">
        <f>VLOOKUP($A26,'Return Data'!$B$7:$R$2292,3,0)</f>
        <v>44918</v>
      </c>
      <c r="C26" s="60">
        <f>VLOOKUP($A26,'Return Data'!$B$7:$R$2292,4,0)</f>
        <v>140.79050000000001</v>
      </c>
      <c r="D26" s="60">
        <f>VLOOKUP($A26,'Return Data'!$B$7:$R$2292,10,0)</f>
        <v>-6.7164999999999999</v>
      </c>
      <c r="E26" s="61">
        <f t="shared" si="0"/>
        <v>23</v>
      </c>
      <c r="F26" s="60">
        <f>VLOOKUP($A26,'Return Data'!$B$7:$R$2292,11,0)</f>
        <v>12.6347</v>
      </c>
      <c r="G26" s="61">
        <f t="shared" si="1"/>
        <v>15</v>
      </c>
      <c r="H26" s="60">
        <f>VLOOKUP($A26,'Return Data'!$B$7:$R$2292,12,0)</f>
        <v>4.9600999999999997</v>
      </c>
      <c r="I26" s="61">
        <f t="shared" si="2"/>
        <v>8</v>
      </c>
      <c r="J26" s="60">
        <f>VLOOKUP($A26,'Return Data'!$B$7:$R$2292,13,0)</f>
        <v>1.1428</v>
      </c>
      <c r="K26" s="61">
        <f t="shared" si="3"/>
        <v>10</v>
      </c>
      <c r="L26" s="60">
        <f>VLOOKUP($A26,'Return Data'!$B$7:$R$2292,17,0)</f>
        <v>24.9682</v>
      </c>
      <c r="M26" s="61">
        <f t="shared" si="4"/>
        <v>4</v>
      </c>
      <c r="N26" s="60">
        <f>VLOOKUP($A26,'Return Data'!$B$7:$R$2292,14,0)</f>
        <v>26.021599999999999</v>
      </c>
      <c r="O26" s="61">
        <f t="shared" si="5"/>
        <v>3</v>
      </c>
      <c r="P26" s="60">
        <f>VLOOKUP($A26,'Return Data'!$B$7:$R$2292,15,0)</f>
        <v>10.428000000000001</v>
      </c>
      <c r="Q26" s="61">
        <f t="shared" si="8"/>
        <v>10</v>
      </c>
      <c r="R26" s="60">
        <f>VLOOKUP($A26,'Return Data'!$B$7:$R$2292,16,0)</f>
        <v>16.068899999999999</v>
      </c>
      <c r="S26" s="62">
        <f t="shared" si="7"/>
        <v>12</v>
      </c>
    </row>
    <row r="27" spans="1:19" x14ac:dyDescent="0.3">
      <c r="A27" s="58" t="s">
        <v>2010</v>
      </c>
      <c r="B27" s="59">
        <f>VLOOKUP($A27,'Return Data'!$B$7:$R$2292,3,0)</f>
        <v>44918</v>
      </c>
      <c r="C27" s="60">
        <f>VLOOKUP($A27,'Return Data'!$B$7:$R$2292,4,0)</f>
        <v>724.32069999999999</v>
      </c>
      <c r="D27" s="60">
        <f>VLOOKUP($A27,'Return Data'!$B$7:$R$2292,10,0)</f>
        <v>-3.6316000000000002</v>
      </c>
      <c r="E27" s="61">
        <f t="shared" si="0"/>
        <v>13</v>
      </c>
      <c r="F27" s="60">
        <f>VLOOKUP($A27,'Return Data'!$B$7:$R$2292,11,0)</f>
        <v>17.407299999999999</v>
      </c>
      <c r="G27" s="61">
        <f t="shared" si="1"/>
        <v>4</v>
      </c>
      <c r="H27" s="60">
        <f>VLOOKUP($A27,'Return Data'!$B$7:$R$2292,12,0)</f>
        <v>5.4183000000000003</v>
      </c>
      <c r="I27" s="61">
        <f t="shared" si="2"/>
        <v>5</v>
      </c>
      <c r="J27" s="60">
        <f>VLOOKUP($A27,'Return Data'!$B$7:$R$2292,13,0)</f>
        <v>3.9672000000000001</v>
      </c>
      <c r="K27" s="61">
        <f t="shared" si="3"/>
        <v>4</v>
      </c>
      <c r="L27" s="60">
        <f>VLOOKUP($A27,'Return Data'!$B$7:$R$2292,17,0)</f>
        <v>19.919</v>
      </c>
      <c r="M27" s="61">
        <f t="shared" si="4"/>
        <v>14</v>
      </c>
      <c r="N27" s="60">
        <f>VLOOKUP($A27,'Return Data'!$B$7:$R$2292,14,0)</f>
        <v>16.879100000000001</v>
      </c>
      <c r="O27" s="61">
        <f t="shared" si="5"/>
        <v>19</v>
      </c>
      <c r="P27" s="60">
        <f>VLOOKUP($A27,'Return Data'!$B$7:$R$2292,15,0)</f>
        <v>5.931</v>
      </c>
      <c r="Q27" s="61">
        <f t="shared" si="8"/>
        <v>19</v>
      </c>
      <c r="R27" s="60">
        <f>VLOOKUP($A27,'Return Data'!$B$7:$R$2292,16,0)</f>
        <v>23.304099999999998</v>
      </c>
      <c r="S27" s="62">
        <f t="shared" si="7"/>
        <v>3</v>
      </c>
    </row>
    <row r="28" spans="1:19" x14ac:dyDescent="0.3">
      <c r="A28" s="58" t="s">
        <v>1094</v>
      </c>
      <c r="B28" s="59">
        <f>VLOOKUP($A28,'Return Data'!$B$7:$R$2292,3,0)</f>
        <v>44918</v>
      </c>
      <c r="C28" s="60">
        <f>VLOOKUP($A28,'Return Data'!$B$7:$R$2292,4,0)</f>
        <v>238.23570000000001</v>
      </c>
      <c r="D28" s="60">
        <f>VLOOKUP($A28,'Return Data'!$B$7:$R$2292,10,0)</f>
        <v>-3.4550000000000001</v>
      </c>
      <c r="E28" s="61">
        <f t="shared" si="0"/>
        <v>11</v>
      </c>
      <c r="F28" s="60">
        <f>VLOOKUP($A28,'Return Data'!$B$7:$R$2292,11,0)</f>
        <v>12.0801</v>
      </c>
      <c r="G28" s="61">
        <f t="shared" si="1"/>
        <v>20</v>
      </c>
      <c r="H28" s="60">
        <f>VLOOKUP($A28,'Return Data'!$B$7:$R$2292,12,0)</f>
        <v>-9.5699999999999993E-2</v>
      </c>
      <c r="I28" s="61">
        <f t="shared" si="2"/>
        <v>21</v>
      </c>
      <c r="J28" s="60">
        <f>VLOOKUP($A28,'Return Data'!$B$7:$R$2292,13,0)</f>
        <v>-1.6009</v>
      </c>
      <c r="K28" s="61">
        <f t="shared" si="3"/>
        <v>19</v>
      </c>
      <c r="L28" s="60">
        <f>VLOOKUP($A28,'Return Data'!$B$7:$R$2292,17,0)</f>
        <v>17.4697</v>
      </c>
      <c r="M28" s="61">
        <f t="shared" si="4"/>
        <v>18</v>
      </c>
      <c r="N28" s="60">
        <f>VLOOKUP($A28,'Return Data'!$B$7:$R$2292,14,0)</f>
        <v>19.465599999999998</v>
      </c>
      <c r="O28" s="61">
        <f t="shared" si="5"/>
        <v>16</v>
      </c>
      <c r="P28" s="60">
        <f>VLOOKUP($A28,'Return Data'!$B$7:$R$2292,15,0)</f>
        <v>9.4473000000000003</v>
      </c>
      <c r="Q28" s="61">
        <f t="shared" si="8"/>
        <v>13</v>
      </c>
      <c r="R28" s="60">
        <f>VLOOKUP($A28,'Return Data'!$B$7:$R$2292,16,0)</f>
        <v>11.7682</v>
      </c>
      <c r="S28" s="62">
        <f t="shared" si="7"/>
        <v>19</v>
      </c>
    </row>
    <row r="29" spans="1:19" x14ac:dyDescent="0.3">
      <c r="A29" s="58" t="s">
        <v>1097</v>
      </c>
      <c r="B29" s="59">
        <f>VLOOKUP($A29,'Return Data'!$B$7:$R$2292,3,0)</f>
        <v>44918</v>
      </c>
      <c r="C29" s="60">
        <f>VLOOKUP($A29,'Return Data'!$B$7:$R$2292,4,0)</f>
        <v>73.58</v>
      </c>
      <c r="D29" s="60">
        <f>VLOOKUP($A29,'Return Data'!$B$7:$R$2292,10,0)</f>
        <v>-1.1153999999999999</v>
      </c>
      <c r="E29" s="61">
        <f t="shared" si="0"/>
        <v>3</v>
      </c>
      <c r="F29" s="60">
        <f>VLOOKUP($A29,'Return Data'!$B$7:$R$2292,11,0)</f>
        <v>16.553100000000001</v>
      </c>
      <c r="G29" s="61">
        <f t="shared" si="1"/>
        <v>6</v>
      </c>
      <c r="H29" s="60">
        <f>VLOOKUP($A29,'Return Data'!$B$7:$R$2292,12,0)</f>
        <v>4.0147000000000004</v>
      </c>
      <c r="I29" s="61">
        <f t="shared" si="2"/>
        <v>10</v>
      </c>
      <c r="J29" s="60">
        <f>VLOOKUP($A29,'Return Data'!$B$7:$R$2292,13,0)</f>
        <v>2.7080000000000002</v>
      </c>
      <c r="K29" s="61">
        <f t="shared" si="3"/>
        <v>8</v>
      </c>
      <c r="L29" s="60">
        <f>VLOOKUP($A29,'Return Data'!$B$7:$R$2292,17,0)</f>
        <v>16.676100000000002</v>
      </c>
      <c r="M29" s="61">
        <f t="shared" si="4"/>
        <v>19</v>
      </c>
      <c r="N29" s="60">
        <f>VLOOKUP($A29,'Return Data'!$B$7:$R$2292,14,0)</f>
        <v>19.533899999999999</v>
      </c>
      <c r="O29" s="61">
        <f t="shared" si="5"/>
        <v>15</v>
      </c>
      <c r="P29" s="60">
        <f>VLOOKUP($A29,'Return Data'!$B$7:$R$2292,15,0)</f>
        <v>9.8339999999999996</v>
      </c>
      <c r="Q29" s="61">
        <f t="shared" si="8"/>
        <v>11</v>
      </c>
      <c r="R29" s="60">
        <f>VLOOKUP($A29,'Return Data'!$B$7:$R$2292,16,0)</f>
        <v>7.3021000000000003</v>
      </c>
      <c r="S29" s="62">
        <f t="shared" si="7"/>
        <v>24</v>
      </c>
    </row>
    <row r="30" spans="1:19" x14ac:dyDescent="0.3">
      <c r="A30" s="58" t="s">
        <v>1099</v>
      </c>
      <c r="B30" s="59">
        <f>VLOOKUP($A30,'Return Data'!$B$7:$R$2292,3,0)</f>
        <v>44918</v>
      </c>
      <c r="C30" s="60">
        <f>VLOOKUP($A30,'Return Data'!$B$7:$R$2292,4,0)</f>
        <v>27.25</v>
      </c>
      <c r="D30" s="60">
        <f>VLOOKUP($A30,'Return Data'!$B$7:$R$2292,10,0)</f>
        <v>-5.9695999999999998</v>
      </c>
      <c r="E30" s="61">
        <f t="shared" si="0"/>
        <v>21</v>
      </c>
      <c r="F30" s="60">
        <f>VLOOKUP($A30,'Return Data'!$B$7:$R$2292,11,0)</f>
        <v>13.070499999999999</v>
      </c>
      <c r="G30" s="61">
        <f t="shared" si="1"/>
        <v>14</v>
      </c>
      <c r="H30" s="60">
        <f>VLOOKUP($A30,'Return Data'!$B$7:$R$2292,12,0)</f>
        <v>3.298</v>
      </c>
      <c r="I30" s="61">
        <f t="shared" si="2"/>
        <v>13</v>
      </c>
      <c r="J30" s="60">
        <f>VLOOKUP($A30,'Return Data'!$B$7:$R$2292,13,0)</f>
        <v>-2.4346999999999999</v>
      </c>
      <c r="K30" s="61">
        <f t="shared" si="3"/>
        <v>20</v>
      </c>
      <c r="L30" s="60">
        <f>VLOOKUP($A30,'Return Data'!$B$7:$R$2292,17,0)</f>
        <v>21.695499999999999</v>
      </c>
      <c r="M30" s="61">
        <f t="shared" si="4"/>
        <v>10</v>
      </c>
      <c r="N30" s="60"/>
      <c r="O30" s="61"/>
      <c r="P30" s="60"/>
      <c r="Q30" s="61"/>
      <c r="R30" s="60">
        <f>VLOOKUP($A30,'Return Data'!$B$7:$R$2292,16,0)</f>
        <v>43.918999999999997</v>
      </c>
      <c r="S30" s="62">
        <f t="shared" si="7"/>
        <v>1</v>
      </c>
    </row>
    <row r="31" spans="1:19" x14ac:dyDescent="0.3">
      <c r="A31" s="58" t="s">
        <v>1754</v>
      </c>
      <c r="B31" s="59">
        <f>VLOOKUP($A31,'Return Data'!$B$7:$R$2292,3,0)</f>
        <v>44918</v>
      </c>
      <c r="C31" s="60">
        <f>VLOOKUP($A31,'Return Data'!$B$7:$R$2292,4,0)</f>
        <v>183.56399999999999</v>
      </c>
      <c r="D31" s="60">
        <f>VLOOKUP($A31,'Return Data'!$B$7:$R$2292,10,0)</f>
        <v>-4.4309000000000003</v>
      </c>
      <c r="E31" s="61">
        <f t="shared" si="0"/>
        <v>16</v>
      </c>
      <c r="F31" s="60">
        <f>VLOOKUP($A31,'Return Data'!$B$7:$R$2292,11,0)</f>
        <v>13.763199999999999</v>
      </c>
      <c r="G31" s="61">
        <f t="shared" si="1"/>
        <v>12</v>
      </c>
      <c r="H31" s="60">
        <f>VLOOKUP($A31,'Return Data'!$B$7:$R$2292,12,0)</f>
        <v>2.9203999999999999</v>
      </c>
      <c r="I31" s="61">
        <f t="shared" si="2"/>
        <v>14</v>
      </c>
      <c r="J31" s="60">
        <f>VLOOKUP($A31,'Return Data'!$B$7:$R$2292,13,0)</f>
        <v>-1.3027</v>
      </c>
      <c r="K31" s="61">
        <f t="shared" si="3"/>
        <v>17</v>
      </c>
      <c r="L31" s="60">
        <f>VLOOKUP($A31,'Return Data'!$B$7:$R$2292,17,0)</f>
        <v>18.7211</v>
      </c>
      <c r="M31" s="61">
        <f t="shared" si="4"/>
        <v>16</v>
      </c>
      <c r="N31" s="60">
        <f>VLOOKUP($A31,'Return Data'!$B$7:$R$2292,14,0)</f>
        <v>22.859200000000001</v>
      </c>
      <c r="O31" s="61">
        <f>RANK(N31,N$8:N$31,0)</f>
        <v>9</v>
      </c>
      <c r="P31" s="60">
        <f>VLOOKUP($A31,'Return Data'!$B$7:$R$2292,15,0)</f>
        <v>9.51</v>
      </c>
      <c r="Q31" s="61">
        <f>RANK(P31,P$8:P$31,0)</f>
        <v>12</v>
      </c>
      <c r="R31" s="60">
        <f>VLOOKUP($A31,'Return Data'!$B$7:$R$2292,16,0)</f>
        <v>15.156000000000001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-3.8049374999999994</v>
      </c>
      <c r="E33" s="69"/>
      <c r="F33" s="70">
        <f>AVERAGE(F8:F31)</f>
        <v>13.938195833333337</v>
      </c>
      <c r="G33" s="69"/>
      <c r="H33" s="70">
        <f>AVERAGE(H8:H31)</f>
        <v>3.1765166666666667</v>
      </c>
      <c r="I33" s="69"/>
      <c r="J33" s="70">
        <f>AVERAGE(J8:J31)</f>
        <v>0.65323750000000014</v>
      </c>
      <c r="K33" s="69"/>
      <c r="L33" s="70">
        <f>AVERAGE(L8:L31)</f>
        <v>20.538745833333326</v>
      </c>
      <c r="M33" s="69"/>
      <c r="N33" s="70">
        <f>AVERAGE(N8:N31)</f>
        <v>21.34775217391304</v>
      </c>
      <c r="O33" s="69"/>
      <c r="P33" s="70">
        <f>AVERAGE(P8:P31)</f>
        <v>10.071600000000002</v>
      </c>
      <c r="Q33" s="69"/>
      <c r="R33" s="70">
        <f>AVERAGE(R8:R31)</f>
        <v>16.851741666666662</v>
      </c>
      <c r="S33" s="71"/>
    </row>
    <row r="34" spans="1:19" x14ac:dyDescent="0.3">
      <c r="A34" s="68" t="s">
        <v>28</v>
      </c>
      <c r="B34" s="69"/>
      <c r="C34" s="69"/>
      <c r="D34" s="70">
        <f>MIN(D8:D31)</f>
        <v>-7.2236000000000002</v>
      </c>
      <c r="E34" s="69"/>
      <c r="F34" s="70">
        <f>MIN(F8:F31)</f>
        <v>6.3182999999999998</v>
      </c>
      <c r="G34" s="69"/>
      <c r="H34" s="70">
        <f>MIN(H8:H31)</f>
        <v>-4.4657999999999998</v>
      </c>
      <c r="I34" s="69"/>
      <c r="J34" s="70">
        <f>MIN(J8:J31)</f>
        <v>-6.6013999999999999</v>
      </c>
      <c r="K34" s="69"/>
      <c r="L34" s="70">
        <f>MIN(L8:L31)</f>
        <v>9.4690999999999992</v>
      </c>
      <c r="M34" s="69"/>
      <c r="N34" s="70">
        <f>MIN(N8:N31)</f>
        <v>13.9406</v>
      </c>
      <c r="O34" s="69"/>
      <c r="P34" s="70">
        <f>MIN(P8:P31)</f>
        <v>5.3615000000000004</v>
      </c>
      <c r="Q34" s="69"/>
      <c r="R34" s="70">
        <f>MIN(R8:R31)</f>
        <v>7.3021000000000003</v>
      </c>
      <c r="S34" s="71"/>
    </row>
    <row r="35" spans="1:19" ht="15" thickBot="1" x14ac:dyDescent="0.35">
      <c r="A35" s="72" t="s">
        <v>29</v>
      </c>
      <c r="B35" s="73"/>
      <c r="C35" s="73"/>
      <c r="D35" s="74">
        <f>MAX(D8:D31)</f>
        <v>-0.70530000000000004</v>
      </c>
      <c r="E35" s="73"/>
      <c r="F35" s="74">
        <f>MAX(F8:F31)</f>
        <v>19.691400000000002</v>
      </c>
      <c r="G35" s="73"/>
      <c r="H35" s="74">
        <f>MAX(H8:H31)</f>
        <v>11.4039</v>
      </c>
      <c r="I35" s="73"/>
      <c r="J35" s="74">
        <f>MAX(J8:J31)</f>
        <v>10.933199999999999</v>
      </c>
      <c r="K35" s="73"/>
      <c r="L35" s="74">
        <f>MAX(L8:L31)</f>
        <v>30.311399999999999</v>
      </c>
      <c r="M35" s="73"/>
      <c r="N35" s="74">
        <f>MAX(N8:N31)</f>
        <v>33.980600000000003</v>
      </c>
      <c r="O35" s="73"/>
      <c r="P35" s="74">
        <f>MAX(P8:P31)</f>
        <v>17.976099999999999</v>
      </c>
      <c r="Q35" s="73"/>
      <c r="R35" s="74">
        <f>MAX(R8:R31)</f>
        <v>43.918999999999997</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1631</v>
      </c>
      <c r="B8" s="59">
        <f>VLOOKUP($A8,'Return Data'!$B$7:$R$2292,3,0)</f>
        <v>44918</v>
      </c>
      <c r="C8" s="60">
        <f>VLOOKUP($A8,'Return Data'!$B$7:$R$2292,4,0)</f>
        <v>1223.6099999999999</v>
      </c>
      <c r="D8" s="60">
        <f>VLOOKUP($A8,'Return Data'!$B$7:$R$2292,10,0)</f>
        <v>1.2034</v>
      </c>
      <c r="E8" s="61">
        <f t="shared" ref="E8:E39" si="0">RANK(D8,D$8:D$39,0)</f>
        <v>5</v>
      </c>
      <c r="F8" s="60">
        <f>VLOOKUP($A8,'Return Data'!$B$7:$R$2292,11,0)</f>
        <v>14.163</v>
      </c>
      <c r="G8" s="61">
        <f t="shared" ref="G8:G39" si="1">RANK(F8,F$8:F$39,0)</f>
        <v>16</v>
      </c>
      <c r="H8" s="60">
        <f>VLOOKUP($A8,'Return Data'!$B$7:$R$2292,12,0)</f>
        <v>0.68049999999999999</v>
      </c>
      <c r="I8" s="61">
        <f t="shared" ref="I8:I39" si="2">RANK(H8,H$8:H$39,0)</f>
        <v>20</v>
      </c>
      <c r="J8" s="60">
        <f>VLOOKUP($A8,'Return Data'!$B$7:$R$2292,13,0)</f>
        <v>-0.1118</v>
      </c>
      <c r="K8" s="61">
        <f t="shared" ref="K8:K39" si="3">RANK(J8,J$8:J$39,0)</f>
        <v>19</v>
      </c>
      <c r="L8" s="60">
        <f>VLOOKUP($A8,'Return Data'!$B$7:$R$2292,17,0)</f>
        <v>14.7729</v>
      </c>
      <c r="M8" s="61">
        <f t="shared" ref="M8:M39" si="4">RANK(L8,L$8:L$39,0)</f>
        <v>20</v>
      </c>
      <c r="N8" s="60">
        <f>VLOOKUP($A8,'Return Data'!$B$7:$R$2292,14,0)</f>
        <v>14.530799999999999</v>
      </c>
      <c r="O8" s="61">
        <f t="shared" ref="O8:O20" si="5">RANK(N8,N$8:N$39,0)</f>
        <v>19</v>
      </c>
      <c r="P8" s="60">
        <f>VLOOKUP($A8,'Return Data'!$B$7:$R$2292,15,0)</f>
        <v>9.9295000000000009</v>
      </c>
      <c r="Q8" s="61">
        <f>RANK(P8,P$8:P$39,0)</f>
        <v>17</v>
      </c>
      <c r="R8" s="60">
        <f>VLOOKUP($A8,'Return Data'!$B$7:$R$2292,16,0)</f>
        <v>15.983000000000001</v>
      </c>
      <c r="S8" s="62">
        <f t="shared" ref="S8:S39" si="6">RANK(R8,R$8:R$39,0)</f>
        <v>6</v>
      </c>
    </row>
    <row r="9" spans="1:20" x14ac:dyDescent="0.3">
      <c r="A9" s="58" t="s">
        <v>1632</v>
      </c>
      <c r="B9" s="59">
        <f>VLOOKUP($A9,'Return Data'!$B$7:$R$2292,3,0)</f>
        <v>44918</v>
      </c>
      <c r="C9" s="60">
        <f>VLOOKUP($A9,'Return Data'!$B$7:$R$2292,4,0)</f>
        <v>18.77</v>
      </c>
      <c r="D9" s="60">
        <f>VLOOKUP($A9,'Return Data'!$B$7:$R$2292,10,0)</f>
        <v>-3.2972999999999999</v>
      </c>
      <c r="E9" s="61">
        <f t="shared" si="0"/>
        <v>27</v>
      </c>
      <c r="F9" s="60">
        <f>VLOOKUP($A9,'Return Data'!$B$7:$R$2292,11,0)</f>
        <v>10.5418</v>
      </c>
      <c r="G9" s="61">
        <f t="shared" si="1"/>
        <v>26</v>
      </c>
      <c r="H9" s="60">
        <f>VLOOKUP($A9,'Return Data'!$B$7:$R$2292,12,0)</f>
        <v>-4.0388999999999999</v>
      </c>
      <c r="I9" s="61">
        <f t="shared" si="2"/>
        <v>31</v>
      </c>
      <c r="J9" s="60">
        <f>VLOOKUP($A9,'Return Data'!$B$7:$R$2292,13,0)</f>
        <v>-7.4001000000000001</v>
      </c>
      <c r="K9" s="61">
        <f t="shared" si="3"/>
        <v>31</v>
      </c>
      <c r="L9" s="60">
        <f>VLOOKUP($A9,'Return Data'!$B$7:$R$2292,17,0)</f>
        <v>9.9023000000000003</v>
      </c>
      <c r="M9" s="61">
        <f t="shared" si="4"/>
        <v>27</v>
      </c>
      <c r="N9" s="60">
        <f>VLOOKUP($A9,'Return Data'!$B$7:$R$2292,14,0)</f>
        <v>12.212999999999999</v>
      </c>
      <c r="O9" s="61">
        <f t="shared" si="5"/>
        <v>25</v>
      </c>
      <c r="P9" s="60"/>
      <c r="Q9" s="61"/>
      <c r="R9" s="60">
        <f>VLOOKUP($A9,'Return Data'!$B$7:$R$2292,16,0)</f>
        <v>13.1374</v>
      </c>
      <c r="S9" s="62">
        <f t="shared" si="6"/>
        <v>23</v>
      </c>
    </row>
    <row r="10" spans="1:20" x14ac:dyDescent="0.3">
      <c r="A10" s="58" t="s">
        <v>1933</v>
      </c>
      <c r="B10" s="59">
        <f>VLOOKUP($A10,'Return Data'!$B$7:$R$2292,3,0)</f>
        <v>44918</v>
      </c>
      <c r="C10" s="60">
        <f>VLOOKUP($A10,'Return Data'!$B$7:$R$2292,4,0)</f>
        <v>182.9727</v>
      </c>
      <c r="D10" s="60">
        <f>VLOOKUP($A10,'Return Data'!$B$7:$R$2292,10,0)</f>
        <v>-0.1782</v>
      </c>
      <c r="E10" s="61">
        <f t="shared" si="0"/>
        <v>13</v>
      </c>
      <c r="F10" s="60">
        <f>VLOOKUP($A10,'Return Data'!$B$7:$R$2292,11,0)</f>
        <v>13.768000000000001</v>
      </c>
      <c r="G10" s="61">
        <f t="shared" si="1"/>
        <v>18</v>
      </c>
      <c r="H10" s="60">
        <f>VLOOKUP($A10,'Return Data'!$B$7:$R$2292,12,0)</f>
        <v>-0.77790000000000004</v>
      </c>
      <c r="I10" s="61">
        <f t="shared" si="2"/>
        <v>27</v>
      </c>
      <c r="J10" s="60">
        <f>VLOOKUP($A10,'Return Data'!$B$7:$R$2292,13,0)</f>
        <v>-2.4302000000000001</v>
      </c>
      <c r="K10" s="61">
        <f t="shared" si="3"/>
        <v>22</v>
      </c>
      <c r="L10" s="60">
        <f>VLOOKUP($A10,'Return Data'!$B$7:$R$2292,17,0)</f>
        <v>20.731200000000001</v>
      </c>
      <c r="M10" s="61">
        <f t="shared" si="4"/>
        <v>6</v>
      </c>
      <c r="N10" s="60">
        <f>VLOOKUP($A10,'Return Data'!$B$7:$R$2292,14,0)</f>
        <v>19.4923</v>
      </c>
      <c r="O10" s="61">
        <f t="shared" si="5"/>
        <v>7</v>
      </c>
      <c r="P10" s="60">
        <f>VLOOKUP($A10,'Return Data'!$B$7:$R$2292,15,0)</f>
        <v>10.8339</v>
      </c>
      <c r="Q10" s="61">
        <f t="shared" ref="Q10:Q20" si="7">RANK(P10,P$8:P$39,0)</f>
        <v>15</v>
      </c>
      <c r="R10" s="60">
        <f>VLOOKUP($A10,'Return Data'!$B$7:$R$2292,16,0)</f>
        <v>13.7514</v>
      </c>
      <c r="S10" s="62">
        <f t="shared" si="6"/>
        <v>19</v>
      </c>
    </row>
    <row r="11" spans="1:20" x14ac:dyDescent="0.3">
      <c r="A11" s="58" t="s">
        <v>1651</v>
      </c>
      <c r="B11" s="59">
        <f>VLOOKUP($A11,'Return Data'!$B$7:$R$2292,3,0)</f>
        <v>44918</v>
      </c>
      <c r="C11" s="60">
        <f>VLOOKUP($A11,'Return Data'!$B$7:$R$2292,4,0)</f>
        <v>240.68</v>
      </c>
      <c r="D11" s="60">
        <f>VLOOKUP($A11,'Return Data'!$B$7:$R$2292,10,0)</f>
        <v>0.30009999999999998</v>
      </c>
      <c r="E11" s="61">
        <f t="shared" si="0"/>
        <v>9</v>
      </c>
      <c r="F11" s="60">
        <f>VLOOKUP($A11,'Return Data'!$B$7:$R$2292,11,0)</f>
        <v>13.362500000000001</v>
      </c>
      <c r="G11" s="61">
        <f t="shared" si="1"/>
        <v>22</v>
      </c>
      <c r="H11" s="60">
        <f>VLOOKUP($A11,'Return Data'!$B$7:$R$2292,12,0)</f>
        <v>1.8622000000000001</v>
      </c>
      <c r="I11" s="61">
        <f t="shared" si="2"/>
        <v>15</v>
      </c>
      <c r="J11" s="60">
        <f>VLOOKUP($A11,'Return Data'!$B$7:$R$2292,13,0)</f>
        <v>-0.62760000000000005</v>
      </c>
      <c r="K11" s="61">
        <f t="shared" si="3"/>
        <v>20</v>
      </c>
      <c r="L11" s="60">
        <f>VLOOKUP($A11,'Return Data'!$B$7:$R$2292,17,0)</f>
        <v>16.014399999999998</v>
      </c>
      <c r="M11" s="61">
        <f t="shared" si="4"/>
        <v>16</v>
      </c>
      <c r="N11" s="60">
        <f>VLOOKUP($A11,'Return Data'!$B$7:$R$2292,14,0)</f>
        <v>17.520499999999998</v>
      </c>
      <c r="O11" s="61">
        <f t="shared" si="5"/>
        <v>11</v>
      </c>
      <c r="P11" s="60">
        <f>VLOOKUP($A11,'Return Data'!$B$7:$R$2292,15,0)</f>
        <v>13.3515</v>
      </c>
      <c r="Q11" s="61">
        <f t="shared" si="7"/>
        <v>4</v>
      </c>
      <c r="R11" s="60">
        <f>VLOOKUP($A11,'Return Data'!$B$7:$R$2292,16,0)</f>
        <v>14.204700000000001</v>
      </c>
      <c r="S11" s="62">
        <f t="shared" si="6"/>
        <v>17</v>
      </c>
    </row>
    <row r="12" spans="1:20" x14ac:dyDescent="0.3">
      <c r="A12" s="94" t="s">
        <v>1692</v>
      </c>
      <c r="B12" s="59">
        <f>VLOOKUP($A12,'Return Data'!$B$7:$R$2292,3,0)</f>
        <v>44918</v>
      </c>
      <c r="C12" s="60">
        <f>VLOOKUP($A12,'Return Data'!$B$7:$R$2292,4,0)</f>
        <v>67.766999999999996</v>
      </c>
      <c r="D12" s="60">
        <f>VLOOKUP($A12,'Return Data'!$B$7:$R$2292,10,0)</f>
        <v>-1.8339000000000001</v>
      </c>
      <c r="E12" s="61">
        <f t="shared" si="0"/>
        <v>22</v>
      </c>
      <c r="F12" s="60">
        <f>VLOOKUP($A12,'Return Data'!$B$7:$R$2292,11,0)</f>
        <v>13.943899999999999</v>
      </c>
      <c r="G12" s="61">
        <f t="shared" si="1"/>
        <v>17</v>
      </c>
      <c r="H12" s="60">
        <f>VLOOKUP($A12,'Return Data'!$B$7:$R$2292,12,0)</f>
        <v>1.5387999999999999</v>
      </c>
      <c r="I12" s="61">
        <f t="shared" si="2"/>
        <v>16</v>
      </c>
      <c r="J12" s="60">
        <f>VLOOKUP($A12,'Return Data'!$B$7:$R$2292,13,0)</f>
        <v>-4.2961</v>
      </c>
      <c r="K12" s="61">
        <f t="shared" si="3"/>
        <v>28</v>
      </c>
      <c r="L12" s="60">
        <f>VLOOKUP($A12,'Return Data'!$B$7:$R$2292,17,0)</f>
        <v>13.5572</v>
      </c>
      <c r="M12" s="61">
        <f t="shared" si="4"/>
        <v>22</v>
      </c>
      <c r="N12" s="60">
        <f>VLOOKUP($A12,'Return Data'!$B$7:$R$2292,14,0)</f>
        <v>14.709</v>
      </c>
      <c r="O12" s="61">
        <f t="shared" si="5"/>
        <v>17</v>
      </c>
      <c r="P12" s="60">
        <f>VLOOKUP($A12,'Return Data'!$B$7:$R$2292,15,0)</f>
        <v>10.7531</v>
      </c>
      <c r="Q12" s="61">
        <f t="shared" si="7"/>
        <v>16</v>
      </c>
      <c r="R12" s="60">
        <f>VLOOKUP($A12,'Return Data'!$B$7:$R$2292,16,0)</f>
        <v>14.3062</v>
      </c>
      <c r="S12" s="62">
        <f t="shared" si="6"/>
        <v>16</v>
      </c>
    </row>
    <row r="13" spans="1:20" x14ac:dyDescent="0.3">
      <c r="A13" s="94" t="s">
        <v>1616</v>
      </c>
      <c r="B13" s="59">
        <f>VLOOKUP($A13,'Return Data'!$B$7:$R$2292,3,0)</f>
        <v>44918</v>
      </c>
      <c r="C13" s="60">
        <f>VLOOKUP($A13,'Return Data'!$B$7:$R$2292,4,0)</f>
        <v>25.405999999999999</v>
      </c>
      <c r="D13" s="60">
        <f>VLOOKUP($A13,'Return Data'!$B$7:$R$2292,10,0)</f>
        <v>-0.15329999999999999</v>
      </c>
      <c r="E13" s="61">
        <f t="shared" si="0"/>
        <v>12</v>
      </c>
      <c r="F13" s="60">
        <f>VLOOKUP($A13,'Return Data'!$B$7:$R$2292,11,0)</f>
        <v>14.990500000000001</v>
      </c>
      <c r="G13" s="61">
        <f t="shared" si="1"/>
        <v>11</v>
      </c>
      <c r="H13" s="60">
        <f>VLOOKUP($A13,'Return Data'!$B$7:$R$2292,12,0)</f>
        <v>2.8915999999999999</v>
      </c>
      <c r="I13" s="61">
        <f t="shared" si="2"/>
        <v>14</v>
      </c>
      <c r="J13" s="60">
        <f>VLOOKUP($A13,'Return Data'!$B$7:$R$2292,13,0)</f>
        <v>2.3033000000000001</v>
      </c>
      <c r="K13" s="61">
        <f t="shared" si="3"/>
        <v>10</v>
      </c>
      <c r="L13" s="60">
        <f>VLOOKUP($A13,'Return Data'!$B$7:$R$2292,17,0)</f>
        <v>18.807500000000001</v>
      </c>
      <c r="M13" s="61">
        <f t="shared" si="4"/>
        <v>10</v>
      </c>
      <c r="N13" s="60">
        <f>VLOOKUP($A13,'Return Data'!$B$7:$R$2292,14,0)</f>
        <v>16.838100000000001</v>
      </c>
      <c r="O13" s="61">
        <f t="shared" si="5"/>
        <v>13</v>
      </c>
      <c r="P13" s="60">
        <f>VLOOKUP($A13,'Return Data'!$B$7:$R$2292,15,0)</f>
        <v>11.2841</v>
      </c>
      <c r="Q13" s="61">
        <f t="shared" si="7"/>
        <v>10</v>
      </c>
      <c r="R13" s="60">
        <f>VLOOKUP($A13,'Return Data'!$B$7:$R$2292,16,0)</f>
        <v>12.5434</v>
      </c>
      <c r="S13" s="62">
        <f t="shared" si="6"/>
        <v>25</v>
      </c>
    </row>
    <row r="14" spans="1:20" x14ac:dyDescent="0.3">
      <c r="A14" s="58" t="s">
        <v>1622</v>
      </c>
      <c r="B14" s="59">
        <f>VLOOKUP($A14,'Return Data'!$B$7:$R$2292,3,0)</f>
        <v>44918</v>
      </c>
      <c r="C14" s="60">
        <f>VLOOKUP($A14,'Return Data'!$B$7:$R$2292,4,0)</f>
        <v>1082.3396</v>
      </c>
      <c r="D14" s="60">
        <f>VLOOKUP($A14,'Return Data'!$B$7:$R$2292,10,0)</f>
        <v>2.6343000000000001</v>
      </c>
      <c r="E14" s="61">
        <f t="shared" si="0"/>
        <v>3</v>
      </c>
      <c r="F14" s="60">
        <f>VLOOKUP($A14,'Return Data'!$B$7:$R$2292,11,0)</f>
        <v>17.252199999999998</v>
      </c>
      <c r="G14" s="61">
        <f t="shared" si="1"/>
        <v>5</v>
      </c>
      <c r="H14" s="60">
        <f>VLOOKUP($A14,'Return Data'!$B$7:$R$2292,12,0)</f>
        <v>6.5759999999999996</v>
      </c>
      <c r="I14" s="61">
        <f t="shared" si="2"/>
        <v>5</v>
      </c>
      <c r="J14" s="60">
        <f>VLOOKUP($A14,'Return Data'!$B$7:$R$2292,13,0)</f>
        <v>5.1618000000000004</v>
      </c>
      <c r="K14" s="61">
        <f t="shared" si="3"/>
        <v>5</v>
      </c>
      <c r="L14" s="60">
        <f>VLOOKUP($A14,'Return Data'!$B$7:$R$2292,17,0)</f>
        <v>22.902799999999999</v>
      </c>
      <c r="M14" s="61">
        <f t="shared" si="4"/>
        <v>5</v>
      </c>
      <c r="N14" s="60">
        <f>VLOOKUP($A14,'Return Data'!$B$7:$R$2292,14,0)</f>
        <v>19.689599999999999</v>
      </c>
      <c r="O14" s="61">
        <f t="shared" si="5"/>
        <v>5</v>
      </c>
      <c r="P14" s="60">
        <f>VLOOKUP($A14,'Return Data'!$B$7:$R$2292,15,0)</f>
        <v>11.6731</v>
      </c>
      <c r="Q14" s="61">
        <f t="shared" si="7"/>
        <v>9</v>
      </c>
      <c r="R14" s="60">
        <f>VLOOKUP($A14,'Return Data'!$B$7:$R$2292,16,0)</f>
        <v>15.645</v>
      </c>
      <c r="S14" s="62">
        <f t="shared" si="6"/>
        <v>10</v>
      </c>
    </row>
    <row r="15" spans="1:20" x14ac:dyDescent="0.3">
      <c r="A15" s="58" t="s">
        <v>1624</v>
      </c>
      <c r="B15" s="59">
        <f>VLOOKUP($A15,'Return Data'!$B$7:$R$2292,3,0)</f>
        <v>44918</v>
      </c>
      <c r="C15" s="60">
        <f>VLOOKUP($A15,'Return Data'!$B$7:$R$2292,4,0)</f>
        <v>1211.3440000000001</v>
      </c>
      <c r="D15" s="60">
        <f>VLOOKUP($A15,'Return Data'!$B$7:$R$2292,10,0)</f>
        <v>4.2942999999999998</v>
      </c>
      <c r="E15" s="61">
        <f t="shared" si="0"/>
        <v>1</v>
      </c>
      <c r="F15" s="60">
        <f>VLOOKUP($A15,'Return Data'!$B$7:$R$2292,11,0)</f>
        <v>20.206</v>
      </c>
      <c r="G15" s="61">
        <f t="shared" si="1"/>
        <v>1</v>
      </c>
      <c r="H15" s="60">
        <f>VLOOKUP($A15,'Return Data'!$B$7:$R$2292,12,0)</f>
        <v>13.448399999999999</v>
      </c>
      <c r="I15" s="61">
        <f t="shared" si="2"/>
        <v>1</v>
      </c>
      <c r="J15" s="60">
        <f>VLOOKUP($A15,'Return Data'!$B$7:$R$2292,13,0)</f>
        <v>17.495699999999999</v>
      </c>
      <c r="K15" s="61">
        <f t="shared" si="3"/>
        <v>1</v>
      </c>
      <c r="L15" s="60">
        <f>VLOOKUP($A15,'Return Data'!$B$7:$R$2292,17,0)</f>
        <v>27.936</v>
      </c>
      <c r="M15" s="61">
        <f t="shared" si="4"/>
        <v>3</v>
      </c>
      <c r="N15" s="60">
        <f>VLOOKUP($A15,'Return Data'!$B$7:$R$2292,14,0)</f>
        <v>19.591100000000001</v>
      </c>
      <c r="O15" s="61">
        <f t="shared" si="5"/>
        <v>6</v>
      </c>
      <c r="P15" s="60">
        <f>VLOOKUP($A15,'Return Data'!$B$7:$R$2292,15,0)</f>
        <v>12.254899999999999</v>
      </c>
      <c r="Q15" s="61">
        <f t="shared" si="7"/>
        <v>8</v>
      </c>
      <c r="R15" s="60">
        <f>VLOOKUP($A15,'Return Data'!$B$7:$R$2292,16,0)</f>
        <v>15.2601</v>
      </c>
      <c r="S15" s="62">
        <f t="shared" si="6"/>
        <v>12</v>
      </c>
    </row>
    <row r="16" spans="1:20" x14ac:dyDescent="0.3">
      <c r="A16" s="102" t="s">
        <v>1618</v>
      </c>
      <c r="B16" s="59">
        <f>VLOOKUP($A16,'Return Data'!$B$7:$R$2292,3,0)</f>
        <v>44918</v>
      </c>
      <c r="C16" s="60">
        <f>VLOOKUP($A16,'Return Data'!$B$7:$R$2292,4,0)</f>
        <v>137.9633</v>
      </c>
      <c r="D16" s="60">
        <f>VLOOKUP($A16,'Return Data'!$B$7:$R$2292,10,0)</f>
        <v>-0.31340000000000001</v>
      </c>
      <c r="E16" s="61">
        <f t="shared" si="0"/>
        <v>14</v>
      </c>
      <c r="F16" s="60">
        <f>VLOOKUP($A16,'Return Data'!$B$7:$R$2292,11,0)</f>
        <v>13.5215</v>
      </c>
      <c r="G16" s="61">
        <f t="shared" si="1"/>
        <v>21</v>
      </c>
      <c r="H16" s="60">
        <f>VLOOKUP($A16,'Return Data'!$B$7:$R$2292,12,0)</f>
        <v>-1.4017999999999999</v>
      </c>
      <c r="I16" s="61">
        <f t="shared" si="2"/>
        <v>29</v>
      </c>
      <c r="J16" s="60">
        <f>VLOOKUP($A16,'Return Data'!$B$7:$R$2292,13,0)</f>
        <v>-3.5939000000000001</v>
      </c>
      <c r="K16" s="61">
        <f t="shared" si="3"/>
        <v>27</v>
      </c>
      <c r="L16" s="60">
        <f>VLOOKUP($A16,'Return Data'!$B$7:$R$2292,17,0)</f>
        <v>14.4458</v>
      </c>
      <c r="M16" s="61">
        <f t="shared" si="4"/>
        <v>21</v>
      </c>
      <c r="N16" s="60">
        <f>VLOOKUP($A16,'Return Data'!$B$7:$R$2292,14,0)</f>
        <v>14.3414</v>
      </c>
      <c r="O16" s="61">
        <f t="shared" si="5"/>
        <v>21</v>
      </c>
      <c r="P16" s="60">
        <f>VLOOKUP($A16,'Return Data'!$B$7:$R$2292,15,0)</f>
        <v>7.8708</v>
      </c>
      <c r="Q16" s="61">
        <f t="shared" si="7"/>
        <v>20</v>
      </c>
      <c r="R16" s="60">
        <f>VLOOKUP($A16,'Return Data'!$B$7:$R$2292,16,0)</f>
        <v>13.710900000000001</v>
      </c>
      <c r="S16" s="62">
        <f t="shared" si="6"/>
        <v>20</v>
      </c>
    </row>
    <row r="17" spans="1:19" x14ac:dyDescent="0.3">
      <c r="A17" s="103" t="s">
        <v>1159</v>
      </c>
      <c r="B17" s="59">
        <f>VLOOKUP($A17,'Return Data'!$B$7:$R$2292,3,0)</f>
        <v>44918</v>
      </c>
      <c r="C17" s="60">
        <f>VLOOKUP($A17,'Return Data'!$B$7:$R$2292,4,0)</f>
        <v>495.54</v>
      </c>
      <c r="D17" s="60">
        <f>VLOOKUP($A17,'Return Data'!$B$7:$R$2292,10,0)</f>
        <v>0.58460000000000001</v>
      </c>
      <c r="E17" s="61">
        <f t="shared" si="0"/>
        <v>7</v>
      </c>
      <c r="F17" s="60">
        <f>VLOOKUP($A17,'Return Data'!$B$7:$R$2292,11,0)</f>
        <v>15.241899999999999</v>
      </c>
      <c r="G17" s="61">
        <f t="shared" si="1"/>
        <v>8</v>
      </c>
      <c r="H17" s="60">
        <f>VLOOKUP($A17,'Return Data'!$B$7:$R$2292,12,0)</f>
        <v>5.8777999999999997</v>
      </c>
      <c r="I17" s="61">
        <f t="shared" si="2"/>
        <v>8</v>
      </c>
      <c r="J17" s="60">
        <f>VLOOKUP($A17,'Return Data'!$B$7:$R$2292,13,0)</f>
        <v>3.8824000000000001</v>
      </c>
      <c r="K17" s="61">
        <f t="shared" si="3"/>
        <v>7</v>
      </c>
      <c r="L17" s="60">
        <f>VLOOKUP($A17,'Return Data'!$B$7:$R$2292,17,0)</f>
        <v>20.2194</v>
      </c>
      <c r="M17" s="61">
        <f t="shared" si="4"/>
        <v>8</v>
      </c>
      <c r="N17" s="60">
        <f>VLOOKUP($A17,'Return Data'!$B$7:$R$2292,14,0)</f>
        <v>16.184699999999999</v>
      </c>
      <c r="O17" s="61">
        <f t="shared" si="5"/>
        <v>15</v>
      </c>
      <c r="P17" s="60">
        <f>VLOOKUP($A17,'Return Data'!$B$7:$R$2292,15,0)</f>
        <v>11.0939</v>
      </c>
      <c r="Q17" s="61">
        <f t="shared" si="7"/>
        <v>13</v>
      </c>
      <c r="R17" s="60">
        <f>VLOOKUP($A17,'Return Data'!$B$7:$R$2292,16,0)</f>
        <v>14.997999999999999</v>
      </c>
      <c r="S17" s="62">
        <f t="shared" si="6"/>
        <v>13</v>
      </c>
    </row>
    <row r="18" spans="1:19" x14ac:dyDescent="0.3">
      <c r="A18" s="58" t="s">
        <v>1626</v>
      </c>
      <c r="B18" s="59">
        <f>VLOOKUP($A18,'Return Data'!$B$7:$R$2292,3,0)</f>
        <v>44918</v>
      </c>
      <c r="C18" s="60">
        <f>VLOOKUP($A18,'Return Data'!$B$7:$R$2292,4,0)</f>
        <v>38.22</v>
      </c>
      <c r="D18" s="60">
        <f>VLOOKUP($A18,'Return Data'!$B$7:$R$2292,10,0)</f>
        <v>-2.4502000000000002</v>
      </c>
      <c r="E18" s="61">
        <f t="shared" si="0"/>
        <v>24</v>
      </c>
      <c r="F18" s="60">
        <f>VLOOKUP($A18,'Return Data'!$B$7:$R$2292,11,0)</f>
        <v>14.6715</v>
      </c>
      <c r="G18" s="61">
        <f t="shared" si="1"/>
        <v>14</v>
      </c>
      <c r="H18" s="60">
        <f>VLOOKUP($A18,'Return Data'!$B$7:$R$2292,12,0)</f>
        <v>0.87090000000000001</v>
      </c>
      <c r="I18" s="61">
        <f t="shared" si="2"/>
        <v>18</v>
      </c>
      <c r="J18" s="60">
        <f>VLOOKUP($A18,'Return Data'!$B$7:$R$2292,13,0)</f>
        <v>0.315</v>
      </c>
      <c r="K18" s="61">
        <f t="shared" si="3"/>
        <v>15</v>
      </c>
      <c r="L18" s="60">
        <f>VLOOKUP($A18,'Return Data'!$B$7:$R$2292,17,0)</f>
        <v>17.933399999999999</v>
      </c>
      <c r="M18" s="61">
        <f t="shared" si="4"/>
        <v>14</v>
      </c>
      <c r="N18" s="60">
        <f>VLOOKUP($A18,'Return Data'!$B$7:$R$2292,14,0)</f>
        <v>17.070599999999999</v>
      </c>
      <c r="O18" s="61">
        <f t="shared" si="5"/>
        <v>12</v>
      </c>
      <c r="P18" s="60">
        <f>VLOOKUP($A18,'Return Data'!$B$7:$R$2292,15,0)</f>
        <v>11.165800000000001</v>
      </c>
      <c r="Q18" s="61">
        <f t="shared" si="7"/>
        <v>12</v>
      </c>
      <c r="R18" s="60">
        <f>VLOOKUP($A18,'Return Data'!$B$7:$R$2292,16,0)</f>
        <v>16.569199999999999</v>
      </c>
      <c r="S18" s="62">
        <f t="shared" si="6"/>
        <v>4</v>
      </c>
    </row>
    <row r="19" spans="1:19" x14ac:dyDescent="0.3">
      <c r="A19" s="58" t="s">
        <v>1646</v>
      </c>
      <c r="B19" s="59">
        <f>VLOOKUP($A19,'Return Data'!$B$7:$R$2292,3,0)</f>
        <v>44918</v>
      </c>
      <c r="C19" s="60">
        <f>VLOOKUP($A19,'Return Data'!$B$7:$R$2292,4,0)</f>
        <v>145.01400000000001</v>
      </c>
      <c r="D19" s="60">
        <f>VLOOKUP($A19,'Return Data'!$B$7:$R$2292,10,0)</f>
        <v>-1.3516999999999999</v>
      </c>
      <c r="E19" s="61">
        <f t="shared" si="0"/>
        <v>18</v>
      </c>
      <c r="F19" s="60">
        <f>VLOOKUP($A19,'Return Data'!$B$7:$R$2292,11,0)</f>
        <v>14.536</v>
      </c>
      <c r="G19" s="61">
        <f t="shared" si="1"/>
        <v>15</v>
      </c>
      <c r="H19" s="60">
        <f>VLOOKUP($A19,'Return Data'!$B$7:$R$2292,12,0)</f>
        <v>1.3588</v>
      </c>
      <c r="I19" s="61">
        <f t="shared" si="2"/>
        <v>17</v>
      </c>
      <c r="J19" s="60">
        <f>VLOOKUP($A19,'Return Data'!$B$7:$R$2292,13,0)</f>
        <v>-0.90610000000000002</v>
      </c>
      <c r="K19" s="61">
        <f t="shared" si="3"/>
        <v>21</v>
      </c>
      <c r="L19" s="60">
        <f>VLOOKUP($A19,'Return Data'!$B$7:$R$2292,17,0)</f>
        <v>15.1479</v>
      </c>
      <c r="M19" s="61">
        <f t="shared" si="4"/>
        <v>19</v>
      </c>
      <c r="N19" s="60">
        <f>VLOOKUP($A19,'Return Data'!$B$7:$R$2292,14,0)</f>
        <v>12.9358</v>
      </c>
      <c r="O19" s="61">
        <f t="shared" si="5"/>
        <v>23</v>
      </c>
      <c r="P19" s="60">
        <f>VLOOKUP($A19,'Return Data'!$B$7:$R$2292,15,0)</f>
        <v>7.6022999999999996</v>
      </c>
      <c r="Q19" s="61">
        <f t="shared" si="7"/>
        <v>21</v>
      </c>
      <c r="R19" s="60">
        <f>VLOOKUP($A19,'Return Data'!$B$7:$R$2292,16,0)</f>
        <v>13.648999999999999</v>
      </c>
      <c r="S19" s="62">
        <f t="shared" si="6"/>
        <v>21</v>
      </c>
    </row>
    <row r="20" spans="1:19" x14ac:dyDescent="0.3">
      <c r="A20" s="58" t="s">
        <v>1162</v>
      </c>
      <c r="B20" s="59">
        <f>VLOOKUP($A20,'Return Data'!$B$7:$R$2292,3,0)</f>
        <v>44918</v>
      </c>
      <c r="C20" s="60">
        <f>VLOOKUP($A20,'Return Data'!$B$7:$R$2292,4,0)</f>
        <v>88.53</v>
      </c>
      <c r="D20" s="60">
        <f>VLOOKUP($A20,'Return Data'!$B$7:$R$2292,10,0)</f>
        <v>-1.502</v>
      </c>
      <c r="E20" s="61">
        <f t="shared" si="0"/>
        <v>21</v>
      </c>
      <c r="F20" s="60">
        <f>VLOOKUP($A20,'Return Data'!$B$7:$R$2292,11,0)</f>
        <v>15.1835</v>
      </c>
      <c r="G20" s="61">
        <f t="shared" si="1"/>
        <v>9</v>
      </c>
      <c r="H20" s="60">
        <f>VLOOKUP($A20,'Return Data'!$B$7:$R$2292,12,0)</f>
        <v>2.9777999999999998</v>
      </c>
      <c r="I20" s="61">
        <f t="shared" si="2"/>
        <v>13</v>
      </c>
      <c r="J20" s="60">
        <f>VLOOKUP($A20,'Return Data'!$B$7:$R$2292,13,0)</f>
        <v>-2.4784999999999999</v>
      </c>
      <c r="K20" s="61">
        <f t="shared" si="3"/>
        <v>23</v>
      </c>
      <c r="L20" s="60">
        <f>VLOOKUP($A20,'Return Data'!$B$7:$R$2292,17,0)</f>
        <v>18.816500000000001</v>
      </c>
      <c r="M20" s="61">
        <f t="shared" si="4"/>
        <v>9</v>
      </c>
      <c r="N20" s="60">
        <f>VLOOKUP($A20,'Return Data'!$B$7:$R$2292,14,0)</f>
        <v>18.328499999999998</v>
      </c>
      <c r="O20" s="61">
        <f t="shared" si="5"/>
        <v>9</v>
      </c>
      <c r="P20" s="60">
        <f>VLOOKUP($A20,'Return Data'!$B$7:$R$2292,15,0)</f>
        <v>9.2483000000000004</v>
      </c>
      <c r="Q20" s="61">
        <f t="shared" si="7"/>
        <v>19</v>
      </c>
      <c r="R20" s="60">
        <f>VLOOKUP($A20,'Return Data'!$B$7:$R$2292,16,0)</f>
        <v>17.4359</v>
      </c>
      <c r="S20" s="62">
        <f t="shared" si="6"/>
        <v>3</v>
      </c>
    </row>
    <row r="21" spans="1:19" x14ac:dyDescent="0.3">
      <c r="A21" s="58" t="s">
        <v>1163</v>
      </c>
      <c r="B21" s="59">
        <f>VLOOKUP($A21,'Return Data'!$B$7:$R$2292,3,0)</f>
        <v>44918</v>
      </c>
      <c r="C21" s="60">
        <f>VLOOKUP($A21,'Return Data'!$B$7:$R$2292,4,0)</f>
        <v>14.667199999999999</v>
      </c>
      <c r="D21" s="60">
        <f>VLOOKUP($A21,'Return Data'!$B$7:$R$2292,10,0)</f>
        <v>-1.1477999999999999</v>
      </c>
      <c r="E21" s="61">
        <f t="shared" si="0"/>
        <v>16</v>
      </c>
      <c r="F21" s="60">
        <f>VLOOKUP($A21,'Return Data'!$B$7:$R$2292,11,0)</f>
        <v>15.130800000000001</v>
      </c>
      <c r="G21" s="61">
        <f t="shared" si="1"/>
        <v>10</v>
      </c>
      <c r="H21" s="60">
        <f>VLOOKUP($A21,'Return Data'!$B$7:$R$2292,12,0)</f>
        <v>7.3151999999999999</v>
      </c>
      <c r="I21" s="61">
        <f t="shared" si="2"/>
        <v>4</v>
      </c>
      <c r="J21" s="60">
        <f>VLOOKUP($A21,'Return Data'!$B$7:$R$2292,13,0)</f>
        <v>2.0710000000000002</v>
      </c>
      <c r="K21" s="61">
        <f t="shared" si="3"/>
        <v>11</v>
      </c>
      <c r="L21" s="60">
        <f>VLOOKUP($A21,'Return Data'!$B$7:$R$2292,17,0)</f>
        <v>12.6571</v>
      </c>
      <c r="M21" s="61">
        <f t="shared" si="4"/>
        <v>24</v>
      </c>
      <c r="N21" s="60"/>
      <c r="O21" s="61"/>
      <c r="P21" s="60"/>
      <c r="Q21" s="61"/>
      <c r="R21" s="60">
        <f>VLOOKUP($A21,'Return Data'!$B$7:$R$2292,16,0)</f>
        <v>11.1904</v>
      </c>
      <c r="S21" s="62">
        <f t="shared" si="6"/>
        <v>28</v>
      </c>
    </row>
    <row r="22" spans="1:19" x14ac:dyDescent="0.3">
      <c r="A22" s="58" t="s">
        <v>1627</v>
      </c>
      <c r="B22" s="59">
        <f>VLOOKUP($A22,'Return Data'!$B$7:$R$2292,3,0)</f>
        <v>44918</v>
      </c>
      <c r="C22" s="60">
        <f>VLOOKUP($A22,'Return Data'!$B$7:$R$2292,4,0)</f>
        <v>59.848700000000001</v>
      </c>
      <c r="D22" s="60">
        <f>VLOOKUP($A22,'Return Data'!$B$7:$R$2292,10,0)</f>
        <v>2.6434000000000002</v>
      </c>
      <c r="E22" s="61">
        <f t="shared" si="0"/>
        <v>2</v>
      </c>
      <c r="F22" s="60">
        <f>VLOOKUP($A22,'Return Data'!$B$7:$R$2292,11,0)</f>
        <v>18.003299999999999</v>
      </c>
      <c r="G22" s="61">
        <f t="shared" si="1"/>
        <v>4</v>
      </c>
      <c r="H22" s="60">
        <f>VLOOKUP($A22,'Return Data'!$B$7:$R$2292,12,0)</f>
        <v>8.0220000000000002</v>
      </c>
      <c r="I22" s="61">
        <f t="shared" si="2"/>
        <v>3</v>
      </c>
      <c r="J22" s="60">
        <f>VLOOKUP($A22,'Return Data'!$B$7:$R$2292,13,0)</f>
        <v>7.4683999999999999</v>
      </c>
      <c r="K22" s="61">
        <f t="shared" si="3"/>
        <v>3</v>
      </c>
      <c r="L22" s="60">
        <f>VLOOKUP($A22,'Return Data'!$B$7:$R$2292,17,0)</f>
        <v>20.437200000000001</v>
      </c>
      <c r="M22" s="61">
        <f t="shared" si="4"/>
        <v>7</v>
      </c>
      <c r="N22" s="60">
        <f>VLOOKUP($A22,'Return Data'!$B$7:$R$2292,14,0)</f>
        <v>16.518799999999999</v>
      </c>
      <c r="O22" s="61">
        <f t="shared" ref="O22:O34" si="8">RANK(N22,N$8:N$39,0)</f>
        <v>14</v>
      </c>
      <c r="P22" s="60">
        <f>VLOOKUP($A22,'Return Data'!$B$7:$R$2292,15,0)</f>
        <v>12.256399999999999</v>
      </c>
      <c r="Q22" s="61">
        <f>RANK(P22,P$8:P$39,0)</f>
        <v>7</v>
      </c>
      <c r="R22" s="60">
        <f>VLOOKUP($A22,'Return Data'!$B$7:$R$2292,16,0)</f>
        <v>15.8911</v>
      </c>
      <c r="S22" s="62">
        <f t="shared" si="6"/>
        <v>7</v>
      </c>
    </row>
    <row r="23" spans="1:19" x14ac:dyDescent="0.3">
      <c r="A23" s="58" t="s">
        <v>1635</v>
      </c>
      <c r="B23" s="59">
        <f>VLOOKUP($A23,'Return Data'!$B$7:$R$2292,3,0)</f>
        <v>44918</v>
      </c>
      <c r="C23" s="60">
        <f>VLOOKUP($A23,'Return Data'!$B$7:$R$2292,4,0)</f>
        <v>59.088999999999999</v>
      </c>
      <c r="D23" s="60">
        <f>VLOOKUP($A23,'Return Data'!$B$7:$R$2292,10,0)</f>
        <v>1.962</v>
      </c>
      <c r="E23" s="61">
        <f t="shared" si="0"/>
        <v>4</v>
      </c>
      <c r="F23" s="60">
        <f>VLOOKUP($A23,'Return Data'!$B$7:$R$2292,11,0)</f>
        <v>16.277999999999999</v>
      </c>
      <c r="G23" s="61">
        <f t="shared" si="1"/>
        <v>6</v>
      </c>
      <c r="H23" s="60">
        <f>VLOOKUP($A23,'Return Data'!$B$7:$R$2292,12,0)</f>
        <v>6.0690999999999997</v>
      </c>
      <c r="I23" s="61">
        <f t="shared" si="2"/>
        <v>7</v>
      </c>
      <c r="J23" s="60">
        <f>VLOOKUP($A23,'Return Data'!$B$7:$R$2292,13,0)</f>
        <v>4.7659000000000002</v>
      </c>
      <c r="K23" s="61">
        <f t="shared" si="3"/>
        <v>6</v>
      </c>
      <c r="L23" s="60">
        <f>VLOOKUP($A23,'Return Data'!$B$7:$R$2292,17,0)</f>
        <v>15.600199999999999</v>
      </c>
      <c r="M23" s="61">
        <f t="shared" si="4"/>
        <v>18</v>
      </c>
      <c r="N23" s="60">
        <f>VLOOKUP($A23,'Return Data'!$B$7:$R$2292,14,0)</f>
        <v>13.725300000000001</v>
      </c>
      <c r="O23" s="61">
        <f t="shared" si="8"/>
        <v>22</v>
      </c>
      <c r="P23" s="60">
        <f>VLOOKUP($A23,'Return Data'!$B$7:$R$2292,15,0)</f>
        <v>10.8452</v>
      </c>
      <c r="Q23" s="61">
        <f>RANK(P23,P$8:P$39,0)</f>
        <v>14</v>
      </c>
      <c r="R23" s="60">
        <f>VLOOKUP($A23,'Return Data'!$B$7:$R$2292,16,0)</f>
        <v>16.044799999999999</v>
      </c>
      <c r="S23" s="62">
        <f t="shared" si="6"/>
        <v>5</v>
      </c>
    </row>
    <row r="24" spans="1:19" x14ac:dyDescent="0.3">
      <c r="A24" s="58" t="s">
        <v>1648</v>
      </c>
      <c r="B24" s="59">
        <f>VLOOKUP($A24,'Return Data'!$B$7:$R$2292,3,0)</f>
        <v>0</v>
      </c>
      <c r="C24" s="60">
        <f>VLOOKUP($A24,'Return Data'!$B$7:$R$2292,4,0)</f>
        <v>0</v>
      </c>
      <c r="D24" s="60">
        <f>VLOOKUP($A24,'Return Data'!$B$7:$R$2292,10,0)</f>
        <v>0</v>
      </c>
      <c r="E24" s="61">
        <f t="shared" si="0"/>
        <v>10</v>
      </c>
      <c r="F24" s="60">
        <f>VLOOKUP($A24,'Return Data'!$B$7:$R$2292,11,0)</f>
        <v>0</v>
      </c>
      <c r="G24" s="61">
        <f t="shared" si="1"/>
        <v>31</v>
      </c>
      <c r="H24" s="60">
        <f>VLOOKUP($A24,'Return Data'!$B$7:$R$2292,12,0)</f>
        <v>0</v>
      </c>
      <c r="I24" s="61">
        <f t="shared" si="2"/>
        <v>21</v>
      </c>
      <c r="J24" s="60">
        <f>VLOOKUP($A24,'Return Data'!$B$7:$R$2292,13,0)</f>
        <v>0</v>
      </c>
      <c r="K24" s="61">
        <f t="shared" si="3"/>
        <v>16</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1650</v>
      </c>
      <c r="B25" s="59">
        <f>VLOOKUP($A25,'Return Data'!$B$7:$R$2292,3,0)</f>
        <v>44918</v>
      </c>
      <c r="C25" s="60">
        <f>VLOOKUP($A25,'Return Data'!$B$7:$R$2292,4,0)</f>
        <v>68.322100000000006</v>
      </c>
      <c r="D25" s="60">
        <f>VLOOKUP($A25,'Return Data'!$B$7:$R$2292,10,0)</f>
        <v>-3.7195999999999998</v>
      </c>
      <c r="E25" s="61">
        <f t="shared" si="0"/>
        <v>28</v>
      </c>
      <c r="F25" s="60">
        <f>VLOOKUP($A25,'Return Data'!$B$7:$R$2292,11,0)</f>
        <v>9.5327999999999999</v>
      </c>
      <c r="G25" s="61">
        <f t="shared" si="1"/>
        <v>27</v>
      </c>
      <c r="H25" s="60">
        <f>VLOOKUP($A25,'Return Data'!$B$7:$R$2292,12,0)</f>
        <v>-0.25929999999999997</v>
      </c>
      <c r="I25" s="61">
        <f t="shared" si="2"/>
        <v>23</v>
      </c>
      <c r="J25" s="60">
        <f>VLOOKUP($A25,'Return Data'!$B$7:$R$2292,13,0)</f>
        <v>-3.331</v>
      </c>
      <c r="K25" s="61">
        <f t="shared" si="3"/>
        <v>26</v>
      </c>
      <c r="L25" s="60">
        <f>VLOOKUP($A25,'Return Data'!$B$7:$R$2292,17,0)</f>
        <v>8.5421999999999993</v>
      </c>
      <c r="M25" s="61">
        <f t="shared" si="4"/>
        <v>29</v>
      </c>
      <c r="N25" s="60">
        <f>VLOOKUP($A25,'Return Data'!$B$7:$R$2292,14,0)</f>
        <v>8.5111000000000008</v>
      </c>
      <c r="O25" s="61">
        <f t="shared" si="8"/>
        <v>28</v>
      </c>
      <c r="P25" s="60">
        <f>VLOOKUP($A25,'Return Data'!$B$7:$R$2292,15,0)</f>
        <v>6.5324999999999998</v>
      </c>
      <c r="Q25" s="61">
        <f>RANK(P25,P$8:P$39,0)</f>
        <v>22</v>
      </c>
      <c r="R25" s="60">
        <f>VLOOKUP($A25,'Return Data'!$B$7:$R$2292,16,0)</f>
        <v>9.5570000000000004</v>
      </c>
      <c r="S25" s="62">
        <f t="shared" si="6"/>
        <v>29</v>
      </c>
    </row>
    <row r="26" spans="1:19" x14ac:dyDescent="0.3">
      <c r="A26" s="58" t="s">
        <v>1165</v>
      </c>
      <c r="B26" s="59">
        <f>VLOOKUP($A26,'Return Data'!$B$7:$R$2292,3,0)</f>
        <v>44918</v>
      </c>
      <c r="C26" s="60">
        <f>VLOOKUP($A26,'Return Data'!$B$7:$R$2292,4,0)</f>
        <v>22.338999999999999</v>
      </c>
      <c r="D26" s="60">
        <f>VLOOKUP($A26,'Return Data'!$B$7:$R$2292,10,0)</f>
        <v>-2.9001000000000001</v>
      </c>
      <c r="E26" s="61">
        <f t="shared" si="0"/>
        <v>25</v>
      </c>
      <c r="F26" s="60">
        <f>VLOOKUP($A26,'Return Data'!$B$7:$R$2292,11,0)</f>
        <v>13.6128</v>
      </c>
      <c r="G26" s="61">
        <f t="shared" si="1"/>
        <v>20</v>
      </c>
      <c r="H26" s="60">
        <f>VLOOKUP($A26,'Return Data'!$B$7:$R$2292,12,0)</f>
        <v>0.81820000000000004</v>
      </c>
      <c r="I26" s="61">
        <f t="shared" si="2"/>
        <v>19</v>
      </c>
      <c r="J26" s="60">
        <f>VLOOKUP($A26,'Return Data'!$B$7:$R$2292,13,0)</f>
        <v>0.31840000000000002</v>
      </c>
      <c r="K26" s="61">
        <f t="shared" si="3"/>
        <v>14</v>
      </c>
      <c r="L26" s="60">
        <f>VLOOKUP($A26,'Return Data'!$B$7:$R$2292,17,0)</f>
        <v>24.4971</v>
      </c>
      <c r="M26" s="61">
        <f t="shared" si="4"/>
        <v>4</v>
      </c>
      <c r="N26" s="60">
        <f>VLOOKUP($A26,'Return Data'!$B$7:$R$2292,14,0)</f>
        <v>21.551100000000002</v>
      </c>
      <c r="O26" s="61">
        <f t="shared" si="8"/>
        <v>4</v>
      </c>
      <c r="P26" s="60"/>
      <c r="Q26" s="61"/>
      <c r="R26" s="60">
        <f>VLOOKUP($A26,'Return Data'!$B$7:$R$2292,16,0)</f>
        <v>15.369199999999999</v>
      </c>
      <c r="S26" s="62">
        <f t="shared" si="6"/>
        <v>11</v>
      </c>
    </row>
    <row r="27" spans="1:19" x14ac:dyDescent="0.3">
      <c r="A27" s="58" t="s">
        <v>1644</v>
      </c>
      <c r="B27" s="59">
        <f>VLOOKUP($A27,'Return Data'!$B$7:$R$2292,3,0)</f>
        <v>44918</v>
      </c>
      <c r="C27" s="60">
        <f>VLOOKUP($A27,'Return Data'!$B$7:$R$2292,4,0)</f>
        <v>35.371299999999998</v>
      </c>
      <c r="D27" s="60">
        <f>VLOOKUP($A27,'Return Data'!$B$7:$R$2292,10,0)</f>
        <v>-5.4084000000000003</v>
      </c>
      <c r="E27" s="61">
        <f t="shared" si="0"/>
        <v>32</v>
      </c>
      <c r="F27" s="60">
        <f>VLOOKUP($A27,'Return Data'!$B$7:$R$2292,11,0)</f>
        <v>11.7637</v>
      </c>
      <c r="G27" s="61">
        <f t="shared" si="1"/>
        <v>24</v>
      </c>
      <c r="H27" s="60">
        <f>VLOOKUP($A27,'Return Data'!$B$7:$R$2292,12,0)</f>
        <v>3.0341</v>
      </c>
      <c r="I27" s="61">
        <f t="shared" si="2"/>
        <v>12</v>
      </c>
      <c r="J27" s="60">
        <f>VLOOKUP($A27,'Return Data'!$B$7:$R$2292,13,0)</f>
        <v>-3.0243000000000002</v>
      </c>
      <c r="K27" s="61">
        <f t="shared" si="3"/>
        <v>25</v>
      </c>
      <c r="L27" s="60">
        <f>VLOOKUP($A27,'Return Data'!$B$7:$R$2292,17,0)</f>
        <v>6.7828999999999997</v>
      </c>
      <c r="M27" s="61">
        <f t="shared" si="4"/>
        <v>30</v>
      </c>
      <c r="N27" s="60">
        <f>VLOOKUP($A27,'Return Data'!$B$7:$R$2292,14,0)</f>
        <v>7.2027000000000001</v>
      </c>
      <c r="O27" s="61">
        <f t="shared" si="8"/>
        <v>29</v>
      </c>
      <c r="P27" s="60">
        <f>VLOOKUP($A27,'Return Data'!$B$7:$R$2292,15,0)</f>
        <v>4.5941000000000001</v>
      </c>
      <c r="Q27" s="61">
        <f>RANK(P27,P$8:P$39,0)</f>
        <v>24</v>
      </c>
      <c r="R27" s="60">
        <f>VLOOKUP($A27,'Return Data'!$B$7:$R$2292,16,0)</f>
        <v>15.7051</v>
      </c>
      <c r="S27" s="62">
        <f t="shared" si="6"/>
        <v>8</v>
      </c>
    </row>
    <row r="28" spans="1:19" x14ac:dyDescent="0.3">
      <c r="A28" s="58" t="s">
        <v>1820</v>
      </c>
      <c r="B28" s="59">
        <f>VLOOKUP($A28,'Return Data'!$B$7:$R$2292,3,0)</f>
        <v>44918</v>
      </c>
      <c r="C28" s="60">
        <f>VLOOKUP($A28,'Return Data'!$B$7:$R$2292,4,0)</f>
        <v>17.484999999999999</v>
      </c>
      <c r="D28" s="60">
        <f>VLOOKUP($A28,'Return Data'!$B$7:$R$2292,10,0)</f>
        <v>0.88919999999999999</v>
      </c>
      <c r="E28" s="61">
        <f t="shared" si="0"/>
        <v>6</v>
      </c>
      <c r="F28" s="60">
        <f>VLOOKUP($A28,'Return Data'!$B$7:$R$2292,11,0)</f>
        <v>15.9937</v>
      </c>
      <c r="G28" s="61">
        <f t="shared" si="1"/>
        <v>7</v>
      </c>
      <c r="H28" s="60">
        <f>VLOOKUP($A28,'Return Data'!$B$7:$R$2292,12,0)</f>
        <v>4.7081</v>
      </c>
      <c r="I28" s="61">
        <f t="shared" si="2"/>
        <v>9</v>
      </c>
      <c r="J28" s="60">
        <f>VLOOKUP($A28,'Return Data'!$B$7:$R$2292,13,0)</f>
        <v>2.5465</v>
      </c>
      <c r="K28" s="61">
        <f t="shared" si="3"/>
        <v>9</v>
      </c>
      <c r="L28" s="60">
        <f>VLOOKUP($A28,'Return Data'!$B$7:$R$2292,17,0)</f>
        <v>17.951899999999998</v>
      </c>
      <c r="M28" s="61">
        <f t="shared" si="4"/>
        <v>13</v>
      </c>
      <c r="N28" s="60">
        <f>VLOOKUP($A28,'Return Data'!$B$7:$R$2292,14,0)</f>
        <v>14.582700000000001</v>
      </c>
      <c r="O28" s="61">
        <f t="shared" si="8"/>
        <v>18</v>
      </c>
      <c r="P28" s="60"/>
      <c r="Q28" s="61"/>
      <c r="R28" s="60">
        <f>VLOOKUP($A28,'Return Data'!$B$7:$R$2292,16,0)</f>
        <v>13.3459</v>
      </c>
      <c r="S28" s="62">
        <f t="shared" si="6"/>
        <v>22</v>
      </c>
    </row>
    <row r="29" spans="1:19" x14ac:dyDescent="0.3">
      <c r="A29" s="58" t="s">
        <v>1168</v>
      </c>
      <c r="B29" s="59">
        <f>VLOOKUP($A29,'Return Data'!$B$7:$R$2292,3,0)</f>
        <v>44918</v>
      </c>
      <c r="C29" s="60">
        <f>VLOOKUP($A29,'Return Data'!$B$7:$R$2292,4,0)</f>
        <v>172.99539999999999</v>
      </c>
      <c r="D29" s="60">
        <f>VLOOKUP($A29,'Return Data'!$B$7:$R$2292,10,0)</f>
        <v>-1.8824000000000001</v>
      </c>
      <c r="E29" s="61">
        <f t="shared" si="0"/>
        <v>23</v>
      </c>
      <c r="F29" s="60">
        <f>VLOOKUP($A29,'Return Data'!$B$7:$R$2292,11,0)</f>
        <v>19.832799999999999</v>
      </c>
      <c r="G29" s="61">
        <f t="shared" si="1"/>
        <v>3</v>
      </c>
      <c r="H29" s="60">
        <f>VLOOKUP($A29,'Return Data'!$B$7:$R$2292,12,0)</f>
        <v>9.6410999999999998</v>
      </c>
      <c r="I29" s="61">
        <f t="shared" si="2"/>
        <v>2</v>
      </c>
      <c r="J29" s="60">
        <f>VLOOKUP($A29,'Return Data'!$B$7:$R$2292,13,0)</f>
        <v>12.6027</v>
      </c>
      <c r="K29" s="61">
        <f t="shared" si="3"/>
        <v>2</v>
      </c>
      <c r="L29" s="60">
        <f>VLOOKUP($A29,'Return Data'!$B$7:$R$2292,17,0)</f>
        <v>30.365200000000002</v>
      </c>
      <c r="M29" s="61">
        <f t="shared" si="4"/>
        <v>2</v>
      </c>
      <c r="N29" s="60">
        <f>VLOOKUP($A29,'Return Data'!$B$7:$R$2292,14,0)</f>
        <v>19.123799999999999</v>
      </c>
      <c r="O29" s="61">
        <f t="shared" si="8"/>
        <v>8</v>
      </c>
      <c r="P29" s="60">
        <f>VLOOKUP($A29,'Return Data'!$B$7:$R$2292,15,0)</f>
        <v>11.255699999999999</v>
      </c>
      <c r="Q29" s="61">
        <f>RANK(P29,P$8:P$39,0)</f>
        <v>11</v>
      </c>
      <c r="R29" s="60">
        <f>VLOOKUP($A29,'Return Data'!$B$7:$R$2292,16,0)</f>
        <v>14.525</v>
      </c>
      <c r="S29" s="62">
        <f t="shared" si="6"/>
        <v>14</v>
      </c>
    </row>
    <row r="30" spans="1:19" x14ac:dyDescent="0.3">
      <c r="A30" s="58" t="s">
        <v>1609</v>
      </c>
      <c r="B30" s="59">
        <f>VLOOKUP($A30,'Return Data'!$B$7:$R$2292,3,0)</f>
        <v>44918</v>
      </c>
      <c r="C30" s="60">
        <f>VLOOKUP($A30,'Return Data'!$B$7:$R$2292,4,0)</f>
        <v>50.3658</v>
      </c>
      <c r="D30" s="60">
        <f>VLOOKUP($A30,'Return Data'!$B$7:$R$2292,10,0)</f>
        <v>-1.2358</v>
      </c>
      <c r="E30" s="61">
        <f t="shared" si="0"/>
        <v>17</v>
      </c>
      <c r="F30" s="60">
        <f>VLOOKUP($A30,'Return Data'!$B$7:$R$2292,11,0)</f>
        <v>9.1798999999999999</v>
      </c>
      <c r="G30" s="61">
        <f t="shared" si="1"/>
        <v>28</v>
      </c>
      <c r="H30" s="60">
        <f>VLOOKUP($A30,'Return Data'!$B$7:$R$2292,12,0)</f>
        <v>-3.3079999999999998</v>
      </c>
      <c r="I30" s="61">
        <f t="shared" si="2"/>
        <v>30</v>
      </c>
      <c r="J30" s="60">
        <f>VLOOKUP($A30,'Return Data'!$B$7:$R$2292,13,0)</f>
        <v>-5.9085999999999999</v>
      </c>
      <c r="K30" s="61">
        <f t="shared" si="3"/>
        <v>30</v>
      </c>
      <c r="L30" s="60">
        <f>VLOOKUP($A30,'Return Data'!$B$7:$R$2292,17,0)</f>
        <v>17.6356</v>
      </c>
      <c r="M30" s="61">
        <f t="shared" si="4"/>
        <v>15</v>
      </c>
      <c r="N30" s="60">
        <f>VLOOKUP($A30,'Return Data'!$B$7:$R$2292,14,0)</f>
        <v>22.106000000000002</v>
      </c>
      <c r="O30" s="61">
        <f t="shared" si="8"/>
        <v>3</v>
      </c>
      <c r="P30" s="60">
        <f>VLOOKUP($A30,'Return Data'!$B$7:$R$2292,15,0)</f>
        <v>16.098099999999999</v>
      </c>
      <c r="Q30" s="61">
        <f>RANK(P30,P$8:P$39,0)</f>
        <v>2</v>
      </c>
      <c r="R30" s="60">
        <f>VLOOKUP($A30,'Return Data'!$B$7:$R$2292,16,0)</f>
        <v>18.3887</v>
      </c>
      <c r="S30" s="62">
        <f t="shared" si="6"/>
        <v>2</v>
      </c>
    </row>
    <row r="31" spans="1:19" x14ac:dyDescent="0.3">
      <c r="A31" s="58" t="s">
        <v>1636</v>
      </c>
      <c r="B31" s="59">
        <f>VLOOKUP($A31,'Return Data'!$B$7:$R$2292,3,0)</f>
        <v>44918</v>
      </c>
      <c r="C31" s="60">
        <f>VLOOKUP($A31,'Return Data'!$B$7:$R$2292,4,0)</f>
        <v>27.98</v>
      </c>
      <c r="D31" s="60">
        <f>VLOOKUP($A31,'Return Data'!$B$7:$R$2292,10,0)</f>
        <v>-0.49790000000000001</v>
      </c>
      <c r="E31" s="61">
        <f t="shared" si="0"/>
        <v>15</v>
      </c>
      <c r="F31" s="60">
        <f>VLOOKUP($A31,'Return Data'!$B$7:$R$2292,11,0)</f>
        <v>12.6409</v>
      </c>
      <c r="G31" s="61">
        <f t="shared" si="1"/>
        <v>23</v>
      </c>
      <c r="H31" s="60">
        <f>VLOOKUP($A31,'Return Data'!$B$7:$R$2292,12,0)</f>
        <v>-1.0258</v>
      </c>
      <c r="I31" s="61">
        <f t="shared" si="2"/>
        <v>28</v>
      </c>
      <c r="J31" s="60">
        <f>VLOOKUP($A31,'Return Data'!$B$7:$R$2292,13,0)</f>
        <v>-4.8945999999999996</v>
      </c>
      <c r="K31" s="61">
        <f t="shared" si="3"/>
        <v>29</v>
      </c>
      <c r="L31" s="60">
        <f>VLOOKUP($A31,'Return Data'!$B$7:$R$2292,17,0)</f>
        <v>18.279299999999999</v>
      </c>
      <c r="M31" s="61">
        <f t="shared" si="4"/>
        <v>11</v>
      </c>
      <c r="N31" s="60">
        <f>VLOOKUP($A31,'Return Data'!$B$7:$R$2292,14,0)</f>
        <v>23.8217</v>
      </c>
      <c r="O31" s="61">
        <f t="shared" si="8"/>
        <v>2</v>
      </c>
      <c r="P31" s="60">
        <f>VLOOKUP($A31,'Return Data'!$B$7:$R$2292,15,0)</f>
        <v>14.885199999999999</v>
      </c>
      <c r="Q31" s="61">
        <f>RANK(P31,P$8:P$39,0)</f>
        <v>3</v>
      </c>
      <c r="R31" s="60">
        <f>VLOOKUP($A31,'Return Data'!$B$7:$R$2292,16,0)</f>
        <v>14.079499999999999</v>
      </c>
      <c r="S31" s="62">
        <f t="shared" si="6"/>
        <v>18</v>
      </c>
    </row>
    <row r="32" spans="1:19" x14ac:dyDescent="0.3">
      <c r="A32" s="58" t="s">
        <v>1170</v>
      </c>
      <c r="B32" s="59">
        <f>VLOOKUP($A32,'Return Data'!$B$7:$R$2292,3,0)</f>
        <v>44918</v>
      </c>
      <c r="C32" s="60">
        <f>VLOOKUP($A32,'Return Data'!$B$7:$R$2292,4,0)</f>
        <v>457.84859999999998</v>
      </c>
      <c r="D32" s="60">
        <f>VLOOKUP($A32,'Return Data'!$B$7:$R$2292,10,0)</f>
        <v>-3.2050999999999998</v>
      </c>
      <c r="E32" s="61">
        <f t="shared" si="0"/>
        <v>26</v>
      </c>
      <c r="F32" s="60">
        <f>VLOOKUP($A32,'Return Data'!$B$7:$R$2292,11,0)</f>
        <v>20.172000000000001</v>
      </c>
      <c r="G32" s="61">
        <f t="shared" si="1"/>
        <v>2</v>
      </c>
      <c r="H32" s="60">
        <f>VLOOKUP($A32,'Return Data'!$B$7:$R$2292,12,0)</f>
        <v>6.2160000000000002</v>
      </c>
      <c r="I32" s="61">
        <f t="shared" si="2"/>
        <v>6</v>
      </c>
      <c r="J32" s="60">
        <f>VLOOKUP($A32,'Return Data'!$B$7:$R$2292,13,0)</f>
        <v>6.7674000000000003</v>
      </c>
      <c r="K32" s="61">
        <f t="shared" si="3"/>
        <v>4</v>
      </c>
      <c r="L32" s="60">
        <f>VLOOKUP($A32,'Return Data'!$B$7:$R$2292,17,0)</f>
        <v>31.328399999999998</v>
      </c>
      <c r="M32" s="61">
        <f t="shared" si="4"/>
        <v>1</v>
      </c>
      <c r="N32" s="60">
        <f>VLOOKUP($A32,'Return Data'!$B$7:$R$2292,14,0)</f>
        <v>34.3765</v>
      </c>
      <c r="O32" s="61">
        <f t="shared" si="8"/>
        <v>1</v>
      </c>
      <c r="P32" s="60">
        <f>VLOOKUP($A32,'Return Data'!$B$7:$R$2292,15,0)</f>
        <v>20.200099999999999</v>
      </c>
      <c r="Q32" s="61">
        <f>RANK(P32,P$8:P$39,0)</f>
        <v>1</v>
      </c>
      <c r="R32" s="60">
        <f>VLOOKUP($A32,'Return Data'!$B$7:$R$2292,16,0)</f>
        <v>20.085999999999999</v>
      </c>
      <c r="S32" s="62">
        <f t="shared" si="6"/>
        <v>1</v>
      </c>
    </row>
    <row r="33" spans="1:19" x14ac:dyDescent="0.3">
      <c r="A33" s="58" t="s">
        <v>1638</v>
      </c>
      <c r="B33" s="59">
        <f>VLOOKUP($A33,'Return Data'!$B$7:$R$2292,3,0)</f>
        <v>44918</v>
      </c>
      <c r="C33" s="60">
        <f>VLOOKUP($A33,'Return Data'!$B$7:$R$2292,4,0)</f>
        <v>81.260300000000001</v>
      </c>
      <c r="D33" s="60">
        <f>VLOOKUP($A33,'Return Data'!$B$7:$R$2292,10,0)</f>
        <v>-1.3895</v>
      </c>
      <c r="E33" s="61">
        <f t="shared" si="0"/>
        <v>20</v>
      </c>
      <c r="F33" s="60">
        <f>VLOOKUP($A33,'Return Data'!$B$7:$R$2292,11,0)</f>
        <v>10.882300000000001</v>
      </c>
      <c r="G33" s="61">
        <f t="shared" si="1"/>
        <v>25</v>
      </c>
      <c r="H33" s="60">
        <f>VLOOKUP($A33,'Return Data'!$B$7:$R$2292,12,0)</f>
        <v>-0.41120000000000001</v>
      </c>
      <c r="I33" s="61">
        <f t="shared" si="2"/>
        <v>25</v>
      </c>
      <c r="J33" s="60">
        <f>VLOOKUP($A33,'Return Data'!$B$7:$R$2292,13,0)</f>
        <v>0.51870000000000005</v>
      </c>
      <c r="K33" s="61">
        <f t="shared" si="3"/>
        <v>13</v>
      </c>
      <c r="L33" s="60">
        <f>VLOOKUP($A33,'Return Data'!$B$7:$R$2292,17,0)</f>
        <v>15.7799</v>
      </c>
      <c r="M33" s="61">
        <f t="shared" si="4"/>
        <v>17</v>
      </c>
      <c r="N33" s="60">
        <f>VLOOKUP($A33,'Return Data'!$B$7:$R$2292,14,0)</f>
        <v>14.452999999999999</v>
      </c>
      <c r="O33" s="61">
        <f t="shared" si="8"/>
        <v>20</v>
      </c>
      <c r="P33" s="60">
        <f>VLOOKUP($A33,'Return Data'!$B$7:$R$2292,15,0)</f>
        <v>9.8571000000000009</v>
      </c>
      <c r="Q33" s="61">
        <f>RANK(P33,P$8:P$39,0)</f>
        <v>18</v>
      </c>
      <c r="R33" s="60">
        <f>VLOOKUP($A33,'Return Data'!$B$7:$R$2292,16,0)</f>
        <v>15.6751</v>
      </c>
      <c r="S33" s="62">
        <f t="shared" si="6"/>
        <v>9</v>
      </c>
    </row>
    <row r="34" spans="1:19" x14ac:dyDescent="0.3">
      <c r="A34" s="58" t="s">
        <v>1640</v>
      </c>
      <c r="B34" s="59">
        <f>VLOOKUP($A34,'Return Data'!$B$7:$R$2292,3,0)</f>
        <v>44918</v>
      </c>
      <c r="C34" s="60">
        <f>VLOOKUP($A34,'Return Data'!$B$7:$R$2292,4,0)</f>
        <v>15.798500000000001</v>
      </c>
      <c r="D34" s="60">
        <f>VLOOKUP($A34,'Return Data'!$B$7:$R$2292,10,0)</f>
        <v>-1.3765000000000001</v>
      </c>
      <c r="E34" s="61">
        <f t="shared" si="0"/>
        <v>19</v>
      </c>
      <c r="F34" s="60">
        <f>VLOOKUP($A34,'Return Data'!$B$7:$R$2292,11,0)</f>
        <v>14.8765</v>
      </c>
      <c r="G34" s="61">
        <f t="shared" si="1"/>
        <v>12</v>
      </c>
      <c r="H34" s="60">
        <f>VLOOKUP($A34,'Return Data'!$B$7:$R$2292,12,0)</f>
        <v>4.1897000000000002</v>
      </c>
      <c r="I34" s="61">
        <f t="shared" si="2"/>
        <v>10</v>
      </c>
      <c r="J34" s="60">
        <f>VLOOKUP($A34,'Return Data'!$B$7:$R$2292,13,0)</f>
        <v>3.3879000000000001</v>
      </c>
      <c r="K34" s="61">
        <f t="shared" si="3"/>
        <v>8</v>
      </c>
      <c r="L34" s="60">
        <f>VLOOKUP($A34,'Return Data'!$B$7:$R$2292,17,0)</f>
        <v>13.0107</v>
      </c>
      <c r="M34" s="61">
        <f t="shared" si="4"/>
        <v>23</v>
      </c>
      <c r="N34" s="60">
        <f>VLOOKUP($A34,'Return Data'!$B$7:$R$2292,14,0)</f>
        <v>12.5609</v>
      </c>
      <c r="O34" s="61">
        <f t="shared" si="8"/>
        <v>24</v>
      </c>
      <c r="P34" s="60"/>
      <c r="Q34" s="61"/>
      <c r="R34" s="60">
        <f>VLOOKUP($A34,'Return Data'!$B$7:$R$2292,16,0)</f>
        <v>11.3939</v>
      </c>
      <c r="S34" s="62">
        <f t="shared" si="6"/>
        <v>27</v>
      </c>
    </row>
    <row r="35" spans="1:19" x14ac:dyDescent="0.3">
      <c r="A35" s="58" t="s">
        <v>1171</v>
      </c>
      <c r="B35" s="59">
        <f>VLOOKUP($A35,'Return Data'!$B$7:$R$2292,3,0)</f>
        <v>0</v>
      </c>
      <c r="C35" s="60">
        <f>VLOOKUP($A35,'Return Data'!$B$7:$R$2292,4,0)</f>
        <v>0</v>
      </c>
      <c r="D35" s="60">
        <f>VLOOKUP($A35,'Return Data'!$B$7:$R$2292,10,0)</f>
        <v>0</v>
      </c>
      <c r="E35" s="61">
        <f t="shared" si="0"/>
        <v>10</v>
      </c>
      <c r="F35" s="60">
        <f>VLOOKUP($A35,'Return Data'!$B$7:$R$2292,11,0)</f>
        <v>0</v>
      </c>
      <c r="G35" s="61">
        <f t="shared" si="1"/>
        <v>31</v>
      </c>
      <c r="H35" s="60">
        <f>VLOOKUP($A35,'Return Data'!$B$7:$R$2292,12,0)</f>
        <v>0</v>
      </c>
      <c r="I35" s="61">
        <f t="shared" si="2"/>
        <v>21</v>
      </c>
      <c r="J35" s="60">
        <f>VLOOKUP($A35,'Return Data'!$B$7:$R$2292,13,0)</f>
        <v>0</v>
      </c>
      <c r="K35" s="61">
        <f t="shared" si="3"/>
        <v>16</v>
      </c>
      <c r="L35" s="60">
        <f>VLOOKUP($A35,'Return Data'!$B$7:$R$2292,17,0)</f>
        <v>0</v>
      </c>
      <c r="M35" s="61">
        <f t="shared" si="4"/>
        <v>31</v>
      </c>
      <c r="N35" s="60"/>
      <c r="O35" s="61"/>
      <c r="P35" s="60"/>
      <c r="Q35" s="61"/>
      <c r="R35" s="60">
        <f>VLOOKUP($A35,'Return Data'!$B$7:$R$2292,16,0)</f>
        <v>0</v>
      </c>
      <c r="S35" s="62">
        <f t="shared" si="6"/>
        <v>31</v>
      </c>
    </row>
    <row r="36" spans="1:19" x14ac:dyDescent="0.3">
      <c r="A36" s="94" t="s">
        <v>1619</v>
      </c>
      <c r="B36" s="59">
        <f>VLOOKUP($A36,'Return Data'!$B$7:$R$2292,3,0)</f>
        <v>44918</v>
      </c>
      <c r="C36" s="60">
        <f>VLOOKUP($A36,'Return Data'!$B$7:$R$2292,4,0)</f>
        <v>16.361499999999999</v>
      </c>
      <c r="D36" s="60">
        <f>VLOOKUP($A36,'Return Data'!$B$7:$R$2292,10,0)</f>
        <v>-3.8203999999999998</v>
      </c>
      <c r="E36" s="61">
        <f t="shared" si="0"/>
        <v>29</v>
      </c>
      <c r="F36" s="60">
        <f>VLOOKUP($A36,'Return Data'!$B$7:$R$2292,11,0)</f>
        <v>9.1646999999999998</v>
      </c>
      <c r="G36" s="61">
        <f t="shared" si="1"/>
        <v>29</v>
      </c>
      <c r="H36" s="60">
        <f>VLOOKUP($A36,'Return Data'!$B$7:$R$2292,12,0)</f>
        <v>-0.52110000000000001</v>
      </c>
      <c r="I36" s="61">
        <f t="shared" si="2"/>
        <v>26</v>
      </c>
      <c r="J36" s="60">
        <f>VLOOKUP($A36,'Return Data'!$B$7:$R$2292,13,0)</f>
        <v>-2.9504000000000001</v>
      </c>
      <c r="K36" s="61">
        <f t="shared" si="3"/>
        <v>24</v>
      </c>
      <c r="L36" s="60">
        <f>VLOOKUP($A36,'Return Data'!$B$7:$R$2292,17,0)</f>
        <v>11.6934</v>
      </c>
      <c r="M36" s="61">
        <f t="shared" si="4"/>
        <v>26</v>
      </c>
      <c r="N36" s="60">
        <f>VLOOKUP($A36,'Return Data'!$B$7:$R$2292,14,0)</f>
        <v>12.1928</v>
      </c>
      <c r="O36" s="61">
        <f>RANK(N36,N$8:N$39,0)</f>
        <v>26</v>
      </c>
      <c r="P36" s="60"/>
      <c r="Q36" s="61"/>
      <c r="R36" s="60">
        <f>VLOOKUP($A36,'Return Data'!$B$7:$R$2292,16,0)</f>
        <v>12.135199999999999</v>
      </c>
      <c r="S36" s="62">
        <f t="shared" si="6"/>
        <v>26</v>
      </c>
    </row>
    <row r="37" spans="1:19" x14ac:dyDescent="0.3">
      <c r="A37" s="58" t="s">
        <v>1642</v>
      </c>
      <c r="B37" s="59">
        <f>VLOOKUP($A37,'Return Data'!$B$7:$R$2292,3,0)</f>
        <v>44918</v>
      </c>
      <c r="C37" s="60">
        <f>VLOOKUP($A37,'Return Data'!$B$7:$R$2292,4,0)</f>
        <v>152.9</v>
      </c>
      <c r="D37" s="60">
        <f>VLOOKUP($A37,'Return Data'!$B$7:$R$2292,10,0)</f>
        <v>-5.0075000000000003</v>
      </c>
      <c r="E37" s="61">
        <f t="shared" si="0"/>
        <v>31</v>
      </c>
      <c r="F37" s="60">
        <f>VLOOKUP($A37,'Return Data'!$B$7:$R$2292,11,0)</f>
        <v>13.747999999999999</v>
      </c>
      <c r="G37" s="61">
        <f t="shared" si="1"/>
        <v>19</v>
      </c>
      <c r="H37" s="60">
        <f>VLOOKUP($A37,'Return Data'!$B$7:$R$2292,12,0)</f>
        <v>-0.26090000000000002</v>
      </c>
      <c r="I37" s="61">
        <f t="shared" si="2"/>
        <v>24</v>
      </c>
      <c r="J37" s="60">
        <f>VLOOKUP($A37,'Return Data'!$B$7:$R$2292,13,0)</f>
        <v>2.0148999999999999</v>
      </c>
      <c r="K37" s="61">
        <f t="shared" si="3"/>
        <v>12</v>
      </c>
      <c r="L37" s="60">
        <f>VLOOKUP($A37,'Return Data'!$B$7:$R$2292,17,0)</f>
        <v>11.995799999999999</v>
      </c>
      <c r="M37" s="61">
        <f t="shared" si="4"/>
        <v>25</v>
      </c>
      <c r="N37" s="60">
        <f>VLOOKUP($A37,'Return Data'!$B$7:$R$2292,14,0)</f>
        <v>9.2872000000000003</v>
      </c>
      <c r="O37" s="61">
        <f>RANK(N37,N$8:N$39,0)</f>
        <v>27</v>
      </c>
      <c r="P37" s="60">
        <f>VLOOKUP($A37,'Return Data'!$B$7:$R$2292,15,0)</f>
        <v>4.7252999999999998</v>
      </c>
      <c r="Q37" s="61">
        <f>RANK(P37,P$8:P$39,0)</f>
        <v>23</v>
      </c>
      <c r="R37" s="60">
        <f>VLOOKUP($A37,'Return Data'!$B$7:$R$2292,16,0)</f>
        <v>9.1143000000000001</v>
      </c>
      <c r="S37" s="62">
        <f t="shared" si="6"/>
        <v>30</v>
      </c>
    </row>
    <row r="38" spans="1:19" x14ac:dyDescent="0.3">
      <c r="A38" s="58" t="s">
        <v>1628</v>
      </c>
      <c r="B38" s="59">
        <f>VLOOKUP($A38,'Return Data'!$B$7:$R$2292,3,0)</f>
        <v>44918</v>
      </c>
      <c r="C38" s="60">
        <f>VLOOKUP($A38,'Return Data'!$B$7:$R$2292,4,0)</f>
        <v>35.99</v>
      </c>
      <c r="D38" s="60">
        <f>VLOOKUP($A38,'Return Data'!$B$7:$R$2292,10,0)</f>
        <v>0.47460000000000002</v>
      </c>
      <c r="E38" s="61">
        <f t="shared" si="0"/>
        <v>8</v>
      </c>
      <c r="F38" s="60">
        <f>VLOOKUP($A38,'Return Data'!$B$7:$R$2292,11,0)</f>
        <v>14.800599999999999</v>
      </c>
      <c r="G38" s="61">
        <f t="shared" si="1"/>
        <v>13</v>
      </c>
      <c r="H38" s="60">
        <f>VLOOKUP($A38,'Return Data'!$B$7:$R$2292,12,0)</f>
        <v>3.8672</v>
      </c>
      <c r="I38" s="61">
        <f t="shared" si="2"/>
        <v>11</v>
      </c>
      <c r="J38" s="60">
        <f>VLOOKUP($A38,'Return Data'!$B$7:$R$2292,13,0)</f>
        <v>-8.3299999999999999E-2</v>
      </c>
      <c r="K38" s="61">
        <f t="shared" si="3"/>
        <v>18</v>
      </c>
      <c r="L38" s="60">
        <f>VLOOKUP($A38,'Return Data'!$B$7:$R$2292,17,0)</f>
        <v>17.971399999999999</v>
      </c>
      <c r="M38" s="61">
        <f t="shared" si="4"/>
        <v>12</v>
      </c>
      <c r="N38" s="60">
        <f>VLOOKUP($A38,'Return Data'!$B$7:$R$2292,14,0)</f>
        <v>18.0623</v>
      </c>
      <c r="O38" s="61">
        <f>RANK(N38,N$8:N$39,0)</f>
        <v>10</v>
      </c>
      <c r="P38" s="60">
        <f>VLOOKUP($A38,'Return Data'!$B$7:$R$2292,15,0)</f>
        <v>12.5892</v>
      </c>
      <c r="Q38" s="61">
        <f>RANK(P38,P$8:P$39,0)</f>
        <v>6</v>
      </c>
      <c r="R38" s="60">
        <f>VLOOKUP($A38,'Return Data'!$B$7:$R$2292,16,0)</f>
        <v>12.723699999999999</v>
      </c>
      <c r="S38" s="62">
        <f t="shared" si="6"/>
        <v>24</v>
      </c>
    </row>
    <row r="39" spans="1:19" x14ac:dyDescent="0.3">
      <c r="A39" s="58" t="s">
        <v>1694</v>
      </c>
      <c r="B39" s="59">
        <f>VLOOKUP($A39,'Return Data'!$B$7:$R$2292,3,0)</f>
        <v>44918</v>
      </c>
      <c r="C39" s="60">
        <f>VLOOKUP($A39,'Return Data'!$B$7:$R$2292,4,0)</f>
        <v>240.929</v>
      </c>
      <c r="D39" s="60">
        <f>VLOOKUP($A39,'Return Data'!$B$7:$R$2292,10,0)</f>
        <v>-4.7121000000000004</v>
      </c>
      <c r="E39" s="61">
        <f t="shared" si="0"/>
        <v>30</v>
      </c>
      <c r="F39" s="60">
        <f>VLOOKUP($A39,'Return Data'!$B$7:$R$2292,11,0)</f>
        <v>8.0478000000000005</v>
      </c>
      <c r="G39" s="61">
        <f t="shared" si="1"/>
        <v>30</v>
      </c>
      <c r="H39" s="60">
        <f>VLOOKUP($A39,'Return Data'!$B$7:$R$2292,12,0)</f>
        <v>-4.9592000000000001</v>
      </c>
      <c r="I39" s="61">
        <f t="shared" si="2"/>
        <v>32</v>
      </c>
      <c r="J39" s="60">
        <f>VLOOKUP($A39,'Return Data'!$B$7:$R$2292,13,0)</f>
        <v>-11.279500000000001</v>
      </c>
      <c r="K39" s="61">
        <f t="shared" si="3"/>
        <v>32</v>
      </c>
      <c r="L39" s="60">
        <f>VLOOKUP($A39,'Return Data'!$B$7:$R$2292,17,0)</f>
        <v>9.4429999999999996</v>
      </c>
      <c r="M39" s="61">
        <f t="shared" si="4"/>
        <v>28</v>
      </c>
      <c r="N39" s="60">
        <f>VLOOKUP($A39,'Return Data'!$B$7:$R$2292,14,0)</f>
        <v>15.638400000000001</v>
      </c>
      <c r="O39" s="61">
        <f>RANK(N39,N$8:N$39,0)</f>
        <v>16</v>
      </c>
      <c r="P39" s="60">
        <f>VLOOKUP($A39,'Return Data'!$B$7:$R$2292,15,0)</f>
        <v>12.647500000000001</v>
      </c>
      <c r="Q39" s="61">
        <f>RANK(P39,P$8:P$39,0)</f>
        <v>5</v>
      </c>
      <c r="R39" s="60">
        <f>VLOOKUP($A39,'Return Data'!$B$7:$R$2292,16,0)</f>
        <v>14.3215</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-1.0124124999999999</v>
      </c>
      <c r="E41" s="69"/>
      <c r="F41" s="70">
        <f>AVERAGE(F8:F39)</f>
        <v>13.282590624999999</v>
      </c>
      <c r="G41" s="69"/>
      <c r="H41" s="70">
        <f>AVERAGE(H8:H39)</f>
        <v>2.3437312499999994</v>
      </c>
      <c r="I41" s="69"/>
      <c r="J41" s="70">
        <f>AVERAGE(J8:J39)</f>
        <v>0.57199999999999962</v>
      </c>
      <c r="K41" s="69"/>
      <c r="L41" s="70">
        <f>AVERAGE(L8:L39)</f>
        <v>16.098706249999999</v>
      </c>
      <c r="M41" s="69"/>
      <c r="N41" s="70">
        <f>AVERAGE(N8:N39)</f>
        <v>15.905323333333332</v>
      </c>
      <c r="O41" s="69"/>
      <c r="P41" s="70">
        <f>AVERAGE(P8:P39)</f>
        <v>10.541903999999999</v>
      </c>
      <c r="Q41" s="69"/>
      <c r="R41" s="70">
        <f>AVERAGE(R8:R39)</f>
        <v>13.460643749999997</v>
      </c>
      <c r="S41" s="71"/>
    </row>
    <row r="42" spans="1:19" x14ac:dyDescent="0.3">
      <c r="A42" s="68" t="s">
        <v>28</v>
      </c>
      <c r="B42" s="69"/>
      <c r="C42" s="69"/>
      <c r="D42" s="70">
        <f>MIN(D8:D39)</f>
        <v>-5.4084000000000003</v>
      </c>
      <c r="E42" s="69"/>
      <c r="F42" s="70">
        <f>MIN(F8:F39)</f>
        <v>0</v>
      </c>
      <c r="G42" s="69"/>
      <c r="H42" s="70">
        <f>MIN(H8:H39)</f>
        <v>-4.9592000000000001</v>
      </c>
      <c r="I42" s="69"/>
      <c r="J42" s="70">
        <f>MIN(J8:J39)</f>
        <v>-11.279500000000001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4.2942999999999998</v>
      </c>
      <c r="E43" s="73"/>
      <c r="F43" s="74">
        <f>MAX(F8:F39)</f>
        <v>20.206</v>
      </c>
      <c r="G43" s="73"/>
      <c r="H43" s="74">
        <f>MAX(H8:H39)</f>
        <v>13.448399999999999</v>
      </c>
      <c r="I43" s="73"/>
      <c r="J43" s="74">
        <f>MAX(J8:J39)</f>
        <v>17.495699999999999</v>
      </c>
      <c r="K43" s="73"/>
      <c r="L43" s="74">
        <f>MAX(L8:L39)</f>
        <v>31.328399999999998</v>
      </c>
      <c r="M43" s="73"/>
      <c r="N43" s="74">
        <f>MAX(N8:N39)</f>
        <v>34.3765</v>
      </c>
      <c r="O43" s="73"/>
      <c r="P43" s="74">
        <f>MAX(P8:P39)</f>
        <v>20.200099999999999</v>
      </c>
      <c r="Q43" s="73"/>
      <c r="R43" s="74">
        <f>MAX(R8:R39)</f>
        <v>20.085999999999999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1630</v>
      </c>
      <c r="B8" s="59">
        <f>VLOOKUP($A8,'Return Data'!$B$7:$R$2292,3,0)</f>
        <v>44918</v>
      </c>
      <c r="C8" s="60">
        <f>VLOOKUP($A8,'Return Data'!$B$7:$R$2292,4,0)</f>
        <v>1117.9100000000001</v>
      </c>
      <c r="D8" s="60">
        <f>VLOOKUP($A8,'Return Data'!$B$7:$R$2292,10,0)</f>
        <v>0.99919999999999998</v>
      </c>
      <c r="E8" s="61">
        <f t="shared" ref="E8:E39" si="0">RANK(D8,D$8:D$39,0)</f>
        <v>5</v>
      </c>
      <c r="F8" s="60">
        <f>VLOOKUP($A8,'Return Data'!$B$7:$R$2292,11,0)</f>
        <v>13.685</v>
      </c>
      <c r="G8" s="61">
        <f t="shared" ref="G8:G39" si="1">RANK(F8,F$8:F$39,0)</f>
        <v>17</v>
      </c>
      <c r="H8" s="60">
        <f>VLOOKUP($A8,'Return Data'!$B$7:$R$2292,12,0)</f>
        <v>3.6700000000000003E-2</v>
      </c>
      <c r="I8" s="61">
        <f t="shared" ref="I8:I39" si="2">RANK(H8,H$8:H$39,0)</f>
        <v>18</v>
      </c>
      <c r="J8" s="60">
        <f>VLOOKUP($A8,'Return Data'!$B$7:$R$2292,13,0)</f>
        <v>-0.95069999999999999</v>
      </c>
      <c r="K8" s="61">
        <f t="shared" ref="K8:K39" si="3">RANK(J8,J$8:J$39,0)</f>
        <v>16</v>
      </c>
      <c r="L8" s="60">
        <f>VLOOKUP($A8,'Return Data'!$B$7:$R$2292,17,0)</f>
        <v>13.81</v>
      </c>
      <c r="M8" s="61">
        <f t="shared" ref="M8:M39" si="4">RANK(L8,L$8:L$39,0)</f>
        <v>20</v>
      </c>
      <c r="N8" s="60">
        <f>VLOOKUP($A8,'Return Data'!$B$7:$R$2292,14,0)</f>
        <v>13.5509</v>
      </c>
      <c r="O8" s="61">
        <f t="shared" ref="O8:O20" si="5">RANK(N8,N$8:N$39,0)</f>
        <v>17</v>
      </c>
      <c r="P8" s="60">
        <f>VLOOKUP($A8,'Return Data'!$B$7:$R$2292,15,0)</f>
        <v>8.9231999999999996</v>
      </c>
      <c r="Q8" s="61">
        <f>RANK(P8,P$8:P$39,0)</f>
        <v>17</v>
      </c>
      <c r="R8" s="60">
        <f>VLOOKUP($A8,'Return Data'!$B$7:$R$2292,16,0)</f>
        <v>21.383299999999998</v>
      </c>
      <c r="S8" s="62">
        <f t="shared" ref="S8:S39" si="6">RANK(R8,R$8:R$39,0)</f>
        <v>1</v>
      </c>
    </row>
    <row r="9" spans="1:20" x14ac:dyDescent="0.3">
      <c r="A9" s="58" t="s">
        <v>1633</v>
      </c>
      <c r="B9" s="59">
        <f>VLOOKUP($A9,'Return Data'!$B$7:$R$2292,3,0)</f>
        <v>44918</v>
      </c>
      <c r="C9" s="60">
        <f>VLOOKUP($A9,'Return Data'!$B$7:$R$2292,4,0)</f>
        <v>17.46</v>
      </c>
      <c r="D9" s="60">
        <f>VLOOKUP($A9,'Return Data'!$B$7:$R$2292,10,0)</f>
        <v>-3.5358999999999998</v>
      </c>
      <c r="E9" s="61">
        <f t="shared" si="0"/>
        <v>27</v>
      </c>
      <c r="F9" s="60">
        <f>VLOOKUP($A9,'Return Data'!$B$7:$R$2292,11,0)</f>
        <v>9.9496000000000002</v>
      </c>
      <c r="G9" s="61">
        <f t="shared" si="1"/>
        <v>26</v>
      </c>
      <c r="H9" s="60">
        <f>VLOOKUP($A9,'Return Data'!$B$7:$R$2292,12,0)</f>
        <v>-4.8501000000000003</v>
      </c>
      <c r="I9" s="61">
        <f t="shared" si="2"/>
        <v>31</v>
      </c>
      <c r="J9" s="60">
        <f>VLOOKUP($A9,'Return Data'!$B$7:$R$2292,13,0)</f>
        <v>-8.4906000000000006</v>
      </c>
      <c r="K9" s="61">
        <f t="shared" si="3"/>
        <v>31</v>
      </c>
      <c r="L9" s="60">
        <f>VLOOKUP($A9,'Return Data'!$B$7:$R$2292,17,0)</f>
        <v>8.5786999999999995</v>
      </c>
      <c r="M9" s="61">
        <f t="shared" si="4"/>
        <v>27</v>
      </c>
      <c r="N9" s="60">
        <f>VLOOKUP($A9,'Return Data'!$B$7:$R$2292,14,0)</f>
        <v>10.777699999999999</v>
      </c>
      <c r="O9" s="61">
        <f t="shared" si="5"/>
        <v>24</v>
      </c>
      <c r="P9" s="60"/>
      <c r="Q9" s="61"/>
      <c r="R9" s="60">
        <f>VLOOKUP($A9,'Return Data'!$B$7:$R$2292,16,0)</f>
        <v>11.5442</v>
      </c>
      <c r="S9" s="62">
        <f t="shared" si="6"/>
        <v>22</v>
      </c>
    </row>
    <row r="10" spans="1:20" x14ac:dyDescent="0.3">
      <c r="A10" s="58" t="s">
        <v>1953</v>
      </c>
      <c r="B10" s="59">
        <f>VLOOKUP($A10,'Return Data'!$B$7:$R$2292,3,0)</f>
        <v>44918</v>
      </c>
      <c r="C10" s="60">
        <f>VLOOKUP($A10,'Return Data'!$B$7:$R$2292,4,0)</f>
        <v>167.41309999999999</v>
      </c>
      <c r="D10" s="60">
        <f>VLOOKUP($A10,'Return Data'!$B$7:$R$2292,10,0)</f>
        <v>-0.4587</v>
      </c>
      <c r="E10" s="61">
        <f t="shared" si="0"/>
        <v>12</v>
      </c>
      <c r="F10" s="60">
        <f>VLOOKUP($A10,'Return Data'!$B$7:$R$2292,11,0)</f>
        <v>13.1425</v>
      </c>
      <c r="G10" s="61">
        <f t="shared" si="1"/>
        <v>19</v>
      </c>
      <c r="H10" s="60">
        <f>VLOOKUP($A10,'Return Data'!$B$7:$R$2292,12,0)</f>
        <v>-1.5721000000000001</v>
      </c>
      <c r="I10" s="61">
        <f t="shared" si="2"/>
        <v>27</v>
      </c>
      <c r="J10" s="60">
        <f>VLOOKUP($A10,'Return Data'!$B$7:$R$2292,13,0)</f>
        <v>-3.4192</v>
      </c>
      <c r="K10" s="61">
        <f t="shared" si="3"/>
        <v>22</v>
      </c>
      <c r="L10" s="60">
        <f>VLOOKUP($A10,'Return Data'!$B$7:$R$2292,17,0)</f>
        <v>19.604099999999999</v>
      </c>
      <c r="M10" s="61">
        <f t="shared" si="4"/>
        <v>6</v>
      </c>
      <c r="N10" s="60">
        <f>VLOOKUP($A10,'Return Data'!$B$7:$R$2292,14,0)</f>
        <v>18.441800000000001</v>
      </c>
      <c r="O10" s="61">
        <f t="shared" si="5"/>
        <v>7</v>
      </c>
      <c r="P10" s="60">
        <f>VLOOKUP($A10,'Return Data'!$B$7:$R$2292,15,0)</f>
        <v>9.8412000000000006</v>
      </c>
      <c r="Q10" s="61">
        <f t="shared" ref="Q10:Q20" si="7">RANK(P10,P$8:P$39,0)</f>
        <v>12</v>
      </c>
      <c r="R10" s="60">
        <f>VLOOKUP($A10,'Return Data'!$B$7:$R$2292,16,0)</f>
        <v>15.726100000000001</v>
      </c>
      <c r="S10" s="62">
        <f t="shared" si="6"/>
        <v>9</v>
      </c>
    </row>
    <row r="11" spans="1:20" x14ac:dyDescent="0.3">
      <c r="A11" s="58" t="s">
        <v>1652</v>
      </c>
      <c r="B11" s="59">
        <f>VLOOKUP($A11,'Return Data'!$B$7:$R$2292,3,0)</f>
        <v>44918</v>
      </c>
      <c r="C11" s="60">
        <f>VLOOKUP($A11,'Return Data'!$B$7:$R$2292,4,0)</f>
        <v>221.12</v>
      </c>
      <c r="D11" s="60">
        <f>VLOOKUP($A11,'Return Data'!$B$7:$R$2292,10,0)</f>
        <v>-3.1600000000000003E-2</v>
      </c>
      <c r="E11" s="61">
        <f t="shared" si="0"/>
        <v>11</v>
      </c>
      <c r="F11" s="60">
        <f>VLOOKUP($A11,'Return Data'!$B$7:$R$2292,11,0)</f>
        <v>12.609500000000001</v>
      </c>
      <c r="G11" s="61">
        <f t="shared" si="1"/>
        <v>21</v>
      </c>
      <c r="H11" s="60">
        <f>VLOOKUP($A11,'Return Data'!$B$7:$R$2292,12,0)</f>
        <v>0.83450000000000002</v>
      </c>
      <c r="I11" s="61">
        <f t="shared" si="2"/>
        <v>15</v>
      </c>
      <c r="J11" s="60">
        <f>VLOOKUP($A11,'Return Data'!$B$7:$R$2292,13,0)</f>
        <v>-1.9597</v>
      </c>
      <c r="K11" s="61">
        <f t="shared" si="3"/>
        <v>21</v>
      </c>
      <c r="L11" s="60">
        <f>VLOOKUP($A11,'Return Data'!$B$7:$R$2292,17,0)</f>
        <v>14.466699999999999</v>
      </c>
      <c r="M11" s="61">
        <f t="shared" si="4"/>
        <v>18</v>
      </c>
      <c r="N11" s="60">
        <f>VLOOKUP($A11,'Return Data'!$B$7:$R$2292,14,0)</f>
        <v>15.957599999999999</v>
      </c>
      <c r="O11" s="61">
        <f t="shared" si="5"/>
        <v>11</v>
      </c>
      <c r="P11" s="60">
        <f>VLOOKUP($A11,'Return Data'!$B$7:$R$2292,15,0)</f>
        <v>12.079000000000001</v>
      </c>
      <c r="Q11" s="61">
        <f t="shared" si="7"/>
        <v>4</v>
      </c>
      <c r="R11" s="60">
        <f>VLOOKUP($A11,'Return Data'!$B$7:$R$2292,16,0)</f>
        <v>17.417899999999999</v>
      </c>
      <c r="S11" s="62">
        <f t="shared" si="6"/>
        <v>6</v>
      </c>
    </row>
    <row r="12" spans="1:20" x14ac:dyDescent="0.3">
      <c r="A12" s="94" t="s">
        <v>1693</v>
      </c>
      <c r="B12" s="59">
        <f>VLOOKUP($A12,'Return Data'!$B$7:$R$2292,3,0)</f>
        <v>44918</v>
      </c>
      <c r="C12" s="60">
        <f>VLOOKUP($A12,'Return Data'!$B$7:$R$2292,4,0)</f>
        <v>62.591000000000001</v>
      </c>
      <c r="D12" s="60">
        <f>VLOOKUP($A12,'Return Data'!$B$7:$R$2292,10,0)</f>
        <v>-2.1006</v>
      </c>
      <c r="E12" s="61">
        <f t="shared" si="0"/>
        <v>23</v>
      </c>
      <c r="F12" s="60">
        <f>VLOOKUP($A12,'Return Data'!$B$7:$R$2292,11,0)</f>
        <v>13.307399999999999</v>
      </c>
      <c r="G12" s="61">
        <f t="shared" si="1"/>
        <v>18</v>
      </c>
      <c r="H12" s="60">
        <f>VLOOKUP($A12,'Return Data'!$B$7:$R$2292,12,0)</f>
        <v>0.68369999999999997</v>
      </c>
      <c r="I12" s="61">
        <f t="shared" si="2"/>
        <v>17</v>
      </c>
      <c r="J12" s="60">
        <f>VLOOKUP($A12,'Return Data'!$B$7:$R$2292,13,0)</f>
        <v>-5.3673000000000002</v>
      </c>
      <c r="K12" s="61">
        <f t="shared" si="3"/>
        <v>28</v>
      </c>
      <c r="L12" s="60">
        <f>VLOOKUP($A12,'Return Data'!$B$7:$R$2292,17,0)</f>
        <v>12.3101</v>
      </c>
      <c r="M12" s="61">
        <f t="shared" si="4"/>
        <v>22</v>
      </c>
      <c r="N12" s="60">
        <f>VLOOKUP($A12,'Return Data'!$B$7:$R$2292,14,0)</f>
        <v>13.4754</v>
      </c>
      <c r="O12" s="61">
        <f t="shared" si="5"/>
        <v>18</v>
      </c>
      <c r="P12" s="60">
        <f>VLOOKUP($A12,'Return Data'!$B$7:$R$2292,15,0)</f>
        <v>9.6929999999999996</v>
      </c>
      <c r="Q12" s="61">
        <f t="shared" si="7"/>
        <v>14</v>
      </c>
      <c r="R12" s="60">
        <f>VLOOKUP($A12,'Return Data'!$B$7:$R$2292,16,0)</f>
        <v>12.5129</v>
      </c>
      <c r="S12" s="62">
        <f t="shared" si="6"/>
        <v>19</v>
      </c>
    </row>
    <row r="13" spans="1:20" x14ac:dyDescent="0.3">
      <c r="A13" s="94" t="s">
        <v>1617</v>
      </c>
      <c r="B13" s="59">
        <f>VLOOKUP($A13,'Return Data'!$B$7:$R$2292,3,0)</f>
        <v>44918</v>
      </c>
      <c r="C13" s="60">
        <f>VLOOKUP($A13,'Return Data'!$B$7:$R$2292,4,0)</f>
        <v>22.866</v>
      </c>
      <c r="D13" s="60">
        <f>VLOOKUP($A13,'Return Data'!$B$7:$R$2292,10,0)</f>
        <v>-0.57830000000000004</v>
      </c>
      <c r="E13" s="61">
        <f t="shared" si="0"/>
        <v>13</v>
      </c>
      <c r="F13" s="60">
        <f>VLOOKUP($A13,'Return Data'!$B$7:$R$2292,11,0)</f>
        <v>14.005100000000001</v>
      </c>
      <c r="G13" s="61">
        <f t="shared" si="1"/>
        <v>12</v>
      </c>
      <c r="H13" s="60">
        <f>VLOOKUP($A13,'Return Data'!$B$7:$R$2292,12,0)</f>
        <v>1.5634999999999999</v>
      </c>
      <c r="I13" s="61">
        <f t="shared" si="2"/>
        <v>14</v>
      </c>
      <c r="J13" s="60">
        <f>VLOOKUP($A13,'Return Data'!$B$7:$R$2292,13,0)</f>
        <v>0.54079999999999995</v>
      </c>
      <c r="K13" s="61">
        <f t="shared" si="3"/>
        <v>10</v>
      </c>
      <c r="L13" s="60">
        <f>VLOOKUP($A13,'Return Data'!$B$7:$R$2292,17,0)</f>
        <v>16.755299999999998</v>
      </c>
      <c r="M13" s="61">
        <f t="shared" si="4"/>
        <v>11</v>
      </c>
      <c r="N13" s="60">
        <f>VLOOKUP($A13,'Return Data'!$B$7:$R$2292,14,0)</f>
        <v>14.804500000000001</v>
      </c>
      <c r="O13" s="61">
        <f t="shared" si="5"/>
        <v>15</v>
      </c>
      <c r="P13" s="60">
        <f>VLOOKUP($A13,'Return Data'!$B$7:$R$2292,15,0)</f>
        <v>9.4397000000000002</v>
      </c>
      <c r="Q13" s="61">
        <f t="shared" si="7"/>
        <v>16</v>
      </c>
      <c r="R13" s="60">
        <f>VLOOKUP($A13,'Return Data'!$B$7:$R$2292,16,0)</f>
        <v>11.051</v>
      </c>
      <c r="S13" s="62">
        <f t="shared" si="6"/>
        <v>23</v>
      </c>
    </row>
    <row r="14" spans="1:20" x14ac:dyDescent="0.3">
      <c r="A14" s="58" t="s">
        <v>1621</v>
      </c>
      <c r="B14" s="59">
        <f>VLOOKUP($A14,'Return Data'!$B$7:$R$2292,3,0)</f>
        <v>44918</v>
      </c>
      <c r="C14" s="60">
        <f>VLOOKUP($A14,'Return Data'!$B$7:$R$2292,4,0)</f>
        <v>992.01199999999994</v>
      </c>
      <c r="D14" s="60">
        <f>VLOOKUP($A14,'Return Data'!$B$7:$R$2292,10,0)</f>
        <v>2.4519000000000002</v>
      </c>
      <c r="E14" s="61">
        <f t="shared" si="0"/>
        <v>2</v>
      </c>
      <c r="F14" s="60">
        <f>VLOOKUP($A14,'Return Data'!$B$7:$R$2292,11,0)</f>
        <v>16.8338</v>
      </c>
      <c r="G14" s="61">
        <f t="shared" si="1"/>
        <v>5</v>
      </c>
      <c r="H14" s="60">
        <f>VLOOKUP($A14,'Return Data'!$B$7:$R$2292,12,0)</f>
        <v>6.0068999999999999</v>
      </c>
      <c r="I14" s="61">
        <f t="shared" si="2"/>
        <v>4</v>
      </c>
      <c r="J14" s="60">
        <f>VLOOKUP($A14,'Return Data'!$B$7:$R$2292,13,0)</f>
        <v>4.4116999999999997</v>
      </c>
      <c r="K14" s="61">
        <f t="shared" si="3"/>
        <v>5</v>
      </c>
      <c r="L14" s="60">
        <f>VLOOKUP($A14,'Return Data'!$B$7:$R$2292,17,0)</f>
        <v>22.022400000000001</v>
      </c>
      <c r="M14" s="61">
        <f t="shared" si="4"/>
        <v>5</v>
      </c>
      <c r="N14" s="60">
        <f>VLOOKUP($A14,'Return Data'!$B$7:$R$2292,14,0)</f>
        <v>18.8172</v>
      </c>
      <c r="O14" s="61">
        <f t="shared" si="5"/>
        <v>6</v>
      </c>
      <c r="P14" s="60">
        <f>VLOOKUP($A14,'Return Data'!$B$7:$R$2292,15,0)</f>
        <v>10.773300000000001</v>
      </c>
      <c r="Q14" s="61">
        <f t="shared" si="7"/>
        <v>9</v>
      </c>
      <c r="R14" s="60">
        <f>VLOOKUP($A14,'Return Data'!$B$7:$R$2292,16,0)</f>
        <v>17.6706</v>
      </c>
      <c r="S14" s="62">
        <f t="shared" si="6"/>
        <v>4</v>
      </c>
    </row>
    <row r="15" spans="1:20" x14ac:dyDescent="0.3">
      <c r="A15" s="58" t="s">
        <v>1623</v>
      </c>
      <c r="B15" s="59">
        <f>VLOOKUP($A15,'Return Data'!$B$7:$R$2292,3,0)</f>
        <v>44918</v>
      </c>
      <c r="C15" s="60">
        <f>VLOOKUP($A15,'Return Data'!$B$7:$R$2292,4,0)</f>
        <v>1126.9059999999999</v>
      </c>
      <c r="D15" s="60">
        <f>VLOOKUP($A15,'Return Data'!$B$7:$R$2292,10,0)</f>
        <v>4.1203000000000003</v>
      </c>
      <c r="E15" s="61">
        <f t="shared" si="0"/>
        <v>1</v>
      </c>
      <c r="F15" s="60">
        <f>VLOOKUP($A15,'Return Data'!$B$7:$R$2292,11,0)</f>
        <v>19.808900000000001</v>
      </c>
      <c r="G15" s="61">
        <f t="shared" si="1"/>
        <v>1</v>
      </c>
      <c r="H15" s="60">
        <f>VLOOKUP($A15,'Return Data'!$B$7:$R$2292,12,0)</f>
        <v>12.882400000000001</v>
      </c>
      <c r="I15" s="61">
        <f t="shared" si="2"/>
        <v>1</v>
      </c>
      <c r="J15" s="60">
        <f>VLOOKUP($A15,'Return Data'!$B$7:$R$2292,13,0)</f>
        <v>16.7072</v>
      </c>
      <c r="K15" s="61">
        <f t="shared" si="3"/>
        <v>1</v>
      </c>
      <c r="L15" s="60">
        <f>VLOOKUP($A15,'Return Data'!$B$7:$R$2292,17,0)</f>
        <v>27.122900000000001</v>
      </c>
      <c r="M15" s="61">
        <f t="shared" si="4"/>
        <v>3</v>
      </c>
      <c r="N15" s="60">
        <f>VLOOKUP($A15,'Return Data'!$B$7:$R$2292,14,0)</f>
        <v>18.8598</v>
      </c>
      <c r="O15" s="61">
        <f t="shared" si="5"/>
        <v>5</v>
      </c>
      <c r="P15" s="60">
        <f>VLOOKUP($A15,'Return Data'!$B$7:$R$2292,15,0)</f>
        <v>11.5059</v>
      </c>
      <c r="Q15" s="61">
        <f t="shared" si="7"/>
        <v>7</v>
      </c>
      <c r="R15" s="60">
        <f>VLOOKUP($A15,'Return Data'!$B$7:$R$2292,16,0)</f>
        <v>18.384799999999998</v>
      </c>
      <c r="S15" s="62">
        <f t="shared" si="6"/>
        <v>3</v>
      </c>
    </row>
    <row r="16" spans="1:20" x14ac:dyDescent="0.3">
      <c r="A16" s="102" t="s">
        <v>2065</v>
      </c>
      <c r="B16" s="59">
        <f>VLOOKUP($A16,'Return Data'!$B$7:$R$2292,3,0)</f>
        <v>44918</v>
      </c>
      <c r="C16" s="60">
        <f>VLOOKUP($A16,'Return Data'!$B$7:$R$2292,4,0)</f>
        <v>126.1657</v>
      </c>
      <c r="D16" s="60">
        <f>VLOOKUP($A16,'Return Data'!$B$7:$R$2292,10,0)</f>
        <v>-0.59899999999999998</v>
      </c>
      <c r="E16" s="61">
        <f t="shared" si="0"/>
        <v>14</v>
      </c>
      <c r="F16" s="60">
        <f>VLOOKUP($A16,'Return Data'!$B$7:$R$2292,11,0)</f>
        <v>12.851699999999999</v>
      </c>
      <c r="G16" s="61">
        <f t="shared" si="1"/>
        <v>20</v>
      </c>
      <c r="H16" s="60">
        <f>VLOOKUP($A16,'Return Data'!$B$7:$R$2292,12,0)</f>
        <v>-2.2778999999999998</v>
      </c>
      <c r="I16" s="61">
        <f t="shared" si="2"/>
        <v>29</v>
      </c>
      <c r="J16" s="60">
        <f>VLOOKUP($A16,'Return Data'!$B$7:$R$2292,13,0)</f>
        <v>-4.7329999999999997</v>
      </c>
      <c r="K16" s="61">
        <f t="shared" si="3"/>
        <v>27</v>
      </c>
      <c r="L16" s="60">
        <f>VLOOKUP($A16,'Return Data'!$B$7:$R$2292,17,0)</f>
        <v>13.106400000000001</v>
      </c>
      <c r="M16" s="61">
        <f t="shared" si="4"/>
        <v>21</v>
      </c>
      <c r="N16" s="60">
        <f>VLOOKUP($A16,'Return Data'!$B$7:$R$2292,14,0)</f>
        <v>13.0107</v>
      </c>
      <c r="O16" s="61">
        <f t="shared" si="5"/>
        <v>20</v>
      </c>
      <c r="P16" s="60">
        <f>VLOOKUP($A16,'Return Data'!$B$7:$R$2292,15,0)</f>
        <v>6.7442000000000002</v>
      </c>
      <c r="Q16" s="61">
        <f t="shared" si="7"/>
        <v>21</v>
      </c>
      <c r="R16" s="60">
        <f>VLOOKUP($A16,'Return Data'!$B$7:$R$2292,16,0)</f>
        <v>14.4018</v>
      </c>
      <c r="S16" s="62">
        <f t="shared" si="6"/>
        <v>15</v>
      </c>
    </row>
    <row r="17" spans="1:19" x14ac:dyDescent="0.3">
      <c r="A17" s="103" t="s">
        <v>1158</v>
      </c>
      <c r="B17" s="59">
        <f>VLOOKUP($A17,'Return Data'!$B$7:$R$2292,3,0)</f>
        <v>44918</v>
      </c>
      <c r="C17" s="60">
        <f>VLOOKUP($A17,'Return Data'!$B$7:$R$2292,4,0)</f>
        <v>453.49</v>
      </c>
      <c r="D17" s="60">
        <f>VLOOKUP($A17,'Return Data'!$B$7:$R$2292,10,0)</f>
        <v>0.36070000000000002</v>
      </c>
      <c r="E17" s="61">
        <f t="shared" si="0"/>
        <v>7</v>
      </c>
      <c r="F17" s="60">
        <f>VLOOKUP($A17,'Return Data'!$B$7:$R$2292,11,0)</f>
        <v>14.729200000000001</v>
      </c>
      <c r="G17" s="61">
        <f t="shared" si="1"/>
        <v>8</v>
      </c>
      <c r="H17" s="60">
        <f>VLOOKUP($A17,'Return Data'!$B$7:$R$2292,12,0)</f>
        <v>5.1595000000000004</v>
      </c>
      <c r="I17" s="61">
        <f t="shared" si="2"/>
        <v>7</v>
      </c>
      <c r="J17" s="60">
        <f>VLOOKUP($A17,'Return Data'!$B$7:$R$2292,13,0)</f>
        <v>2.9419</v>
      </c>
      <c r="K17" s="61">
        <f t="shared" si="3"/>
        <v>7</v>
      </c>
      <c r="L17" s="60">
        <f>VLOOKUP($A17,'Return Data'!$B$7:$R$2292,17,0)</f>
        <v>19.137499999999999</v>
      </c>
      <c r="M17" s="61">
        <f t="shared" si="4"/>
        <v>8</v>
      </c>
      <c r="N17" s="60">
        <f>VLOOKUP($A17,'Return Data'!$B$7:$R$2292,14,0)</f>
        <v>15.112399999999999</v>
      </c>
      <c r="O17" s="61">
        <f t="shared" si="5"/>
        <v>14</v>
      </c>
      <c r="P17" s="60">
        <f>VLOOKUP($A17,'Return Data'!$B$7:$R$2292,15,0)</f>
        <v>10.0481</v>
      </c>
      <c r="Q17" s="61">
        <f t="shared" si="7"/>
        <v>11</v>
      </c>
      <c r="R17" s="60">
        <f>VLOOKUP($A17,'Return Data'!$B$7:$R$2292,16,0)</f>
        <v>14.4581</v>
      </c>
      <c r="S17" s="62">
        <f t="shared" si="6"/>
        <v>14</v>
      </c>
    </row>
    <row r="18" spans="1:19" x14ac:dyDescent="0.3">
      <c r="A18" s="58" t="s">
        <v>1625</v>
      </c>
      <c r="B18" s="59">
        <f>VLOOKUP($A18,'Return Data'!$B$7:$R$2292,3,0)</f>
        <v>44918</v>
      </c>
      <c r="C18" s="60">
        <f>VLOOKUP($A18,'Return Data'!$B$7:$R$2292,4,0)</f>
        <v>34.11</v>
      </c>
      <c r="D18" s="60">
        <f>VLOOKUP($A18,'Return Data'!$B$7:$R$2292,10,0)</f>
        <v>-2.7928000000000002</v>
      </c>
      <c r="E18" s="61">
        <f t="shared" si="0"/>
        <v>24</v>
      </c>
      <c r="F18" s="60">
        <f>VLOOKUP($A18,'Return Data'!$B$7:$R$2292,11,0)</f>
        <v>13.889799999999999</v>
      </c>
      <c r="G18" s="61">
        <f t="shared" si="1"/>
        <v>14</v>
      </c>
      <c r="H18" s="60">
        <f>VLOOKUP($A18,'Return Data'!$B$7:$R$2292,12,0)</f>
        <v>-8.7900000000000006E-2</v>
      </c>
      <c r="I18" s="61">
        <f t="shared" si="2"/>
        <v>21</v>
      </c>
      <c r="J18" s="60">
        <f>VLOOKUP($A18,'Return Data'!$B$7:$R$2292,13,0)</f>
        <v>-0.95820000000000005</v>
      </c>
      <c r="K18" s="61">
        <f t="shared" si="3"/>
        <v>17</v>
      </c>
      <c r="L18" s="60">
        <f>VLOOKUP($A18,'Return Data'!$B$7:$R$2292,17,0)</f>
        <v>16.412400000000002</v>
      </c>
      <c r="M18" s="61">
        <f t="shared" si="4"/>
        <v>13</v>
      </c>
      <c r="N18" s="60">
        <f>VLOOKUP($A18,'Return Data'!$B$7:$R$2292,14,0)</f>
        <v>15.568099999999999</v>
      </c>
      <c r="O18" s="61">
        <f t="shared" si="5"/>
        <v>13</v>
      </c>
      <c r="P18" s="60">
        <f>VLOOKUP($A18,'Return Data'!$B$7:$R$2292,15,0)</f>
        <v>9.4968000000000004</v>
      </c>
      <c r="Q18" s="61">
        <f t="shared" si="7"/>
        <v>15</v>
      </c>
      <c r="R18" s="60">
        <f>VLOOKUP($A18,'Return Data'!$B$7:$R$2292,16,0)</f>
        <v>15.0626</v>
      </c>
      <c r="S18" s="62">
        <f t="shared" si="6"/>
        <v>10</v>
      </c>
    </row>
    <row r="19" spans="1:19" x14ac:dyDescent="0.3">
      <c r="A19" s="58" t="s">
        <v>1647</v>
      </c>
      <c r="B19" s="59">
        <f>VLOOKUP($A19,'Return Data'!$B$7:$R$2292,3,0)</f>
        <v>44918</v>
      </c>
      <c r="C19" s="60">
        <f>VLOOKUP($A19,'Return Data'!$B$7:$R$2292,4,0)</f>
        <v>135.09899999999999</v>
      </c>
      <c r="D19" s="60">
        <f>VLOOKUP($A19,'Return Data'!$B$7:$R$2292,10,0)</f>
        <v>-1.5327999999999999</v>
      </c>
      <c r="E19" s="61">
        <f t="shared" si="0"/>
        <v>17</v>
      </c>
      <c r="F19" s="60">
        <f>VLOOKUP($A19,'Return Data'!$B$7:$R$2292,11,0)</f>
        <v>14.123200000000001</v>
      </c>
      <c r="G19" s="61">
        <f t="shared" si="1"/>
        <v>10</v>
      </c>
      <c r="H19" s="60">
        <f>VLOOKUP($A19,'Return Data'!$B$7:$R$2292,12,0)</f>
        <v>0.81259999999999999</v>
      </c>
      <c r="I19" s="61">
        <f t="shared" si="2"/>
        <v>16</v>
      </c>
      <c r="J19" s="60">
        <f>VLOOKUP($A19,'Return Data'!$B$7:$R$2292,13,0)</f>
        <v>-1.6102000000000001</v>
      </c>
      <c r="K19" s="61">
        <f t="shared" si="3"/>
        <v>20</v>
      </c>
      <c r="L19" s="60">
        <f>VLOOKUP($A19,'Return Data'!$B$7:$R$2292,17,0)</f>
        <v>14.332800000000001</v>
      </c>
      <c r="M19" s="61">
        <f t="shared" si="4"/>
        <v>19</v>
      </c>
      <c r="N19" s="60">
        <f>VLOOKUP($A19,'Return Data'!$B$7:$R$2292,14,0)</f>
        <v>12.148199999999999</v>
      </c>
      <c r="O19" s="61">
        <f t="shared" si="5"/>
        <v>23</v>
      </c>
      <c r="P19" s="60">
        <f>VLOOKUP($A19,'Return Data'!$B$7:$R$2292,15,0)</f>
        <v>6.8460000000000001</v>
      </c>
      <c r="Q19" s="61">
        <f t="shared" si="7"/>
        <v>20</v>
      </c>
      <c r="R19" s="60">
        <f>VLOOKUP($A19,'Return Data'!$B$7:$R$2292,16,0)</f>
        <v>16.2942</v>
      </c>
      <c r="S19" s="62">
        <f t="shared" si="6"/>
        <v>8</v>
      </c>
    </row>
    <row r="20" spans="1:19" x14ac:dyDescent="0.3">
      <c r="A20" s="58" t="s">
        <v>1161</v>
      </c>
      <c r="B20" s="59">
        <f>VLOOKUP($A20,'Return Data'!$B$7:$R$2292,3,0)</f>
        <v>44918</v>
      </c>
      <c r="C20" s="60">
        <f>VLOOKUP($A20,'Return Data'!$B$7:$R$2292,4,0)</f>
        <v>76.87</v>
      </c>
      <c r="D20" s="60">
        <f>VLOOKUP($A20,'Return Data'!$B$7:$R$2292,10,0)</f>
        <v>-1.8263</v>
      </c>
      <c r="E20" s="61">
        <f t="shared" si="0"/>
        <v>20</v>
      </c>
      <c r="F20" s="60">
        <f>VLOOKUP($A20,'Return Data'!$B$7:$R$2292,11,0)</f>
        <v>14.4239</v>
      </c>
      <c r="G20" s="61">
        <f t="shared" si="1"/>
        <v>9</v>
      </c>
      <c r="H20" s="60">
        <f>VLOOKUP($A20,'Return Data'!$B$7:$R$2292,12,0)</f>
        <v>1.9360999999999999</v>
      </c>
      <c r="I20" s="61">
        <f t="shared" si="2"/>
        <v>13</v>
      </c>
      <c r="J20" s="60">
        <f>VLOOKUP($A20,'Return Data'!$B$7:$R$2292,13,0)</f>
        <v>-3.8163</v>
      </c>
      <c r="K20" s="61">
        <f t="shared" si="3"/>
        <v>23</v>
      </c>
      <c r="L20" s="60">
        <f>VLOOKUP($A20,'Return Data'!$B$7:$R$2292,17,0)</f>
        <v>17.213699999999999</v>
      </c>
      <c r="M20" s="61">
        <f t="shared" si="4"/>
        <v>9</v>
      </c>
      <c r="N20" s="60">
        <f>VLOOKUP($A20,'Return Data'!$B$7:$R$2292,14,0)</f>
        <v>16.7531</v>
      </c>
      <c r="O20" s="61">
        <f t="shared" si="5"/>
        <v>10</v>
      </c>
      <c r="P20" s="60">
        <f>VLOOKUP($A20,'Return Data'!$B$7:$R$2292,15,0)</f>
        <v>7.7233999999999998</v>
      </c>
      <c r="Q20" s="61">
        <f t="shared" si="7"/>
        <v>19</v>
      </c>
      <c r="R20" s="60">
        <f>VLOOKUP($A20,'Return Data'!$B$7:$R$2292,16,0)</f>
        <v>14.7988</v>
      </c>
      <c r="S20" s="62">
        <f t="shared" si="6"/>
        <v>11</v>
      </c>
    </row>
    <row r="21" spans="1:19" x14ac:dyDescent="0.3">
      <c r="A21" s="58" t="s">
        <v>1164</v>
      </c>
      <c r="B21" s="59">
        <f>VLOOKUP($A21,'Return Data'!$B$7:$R$2292,3,0)</f>
        <v>44918</v>
      </c>
      <c r="C21" s="60">
        <f>VLOOKUP($A21,'Return Data'!$B$7:$R$2292,4,0)</f>
        <v>13.5747</v>
      </c>
      <c r="D21" s="60">
        <f>VLOOKUP($A21,'Return Data'!$B$7:$R$2292,10,0)</f>
        <v>-1.6760999999999999</v>
      </c>
      <c r="E21" s="61">
        <f t="shared" si="0"/>
        <v>19</v>
      </c>
      <c r="F21" s="60">
        <f>VLOOKUP($A21,'Return Data'!$B$7:$R$2292,11,0)</f>
        <v>13.897</v>
      </c>
      <c r="G21" s="61">
        <f t="shared" si="1"/>
        <v>13</v>
      </c>
      <c r="H21" s="60">
        <f>VLOOKUP($A21,'Return Data'!$B$7:$R$2292,12,0)</f>
        <v>5.5911999999999997</v>
      </c>
      <c r="I21" s="61">
        <f t="shared" si="2"/>
        <v>5</v>
      </c>
      <c r="J21" s="60">
        <f>VLOOKUP($A21,'Return Data'!$B$7:$R$2292,13,0)</f>
        <v>-9.9400000000000002E-2</v>
      </c>
      <c r="K21" s="61">
        <f t="shared" si="3"/>
        <v>14</v>
      </c>
      <c r="L21" s="60">
        <f>VLOOKUP($A21,'Return Data'!$B$7:$R$2292,17,0)</f>
        <v>10.2645</v>
      </c>
      <c r="M21" s="61">
        <f t="shared" si="4"/>
        <v>25</v>
      </c>
      <c r="N21" s="60"/>
      <c r="O21" s="61"/>
      <c r="P21" s="60"/>
      <c r="Q21" s="61"/>
      <c r="R21" s="60">
        <f>VLOOKUP($A21,'Return Data'!$B$7:$R$2292,16,0)</f>
        <v>8.8323</v>
      </c>
      <c r="S21" s="62">
        <f t="shared" si="6"/>
        <v>29</v>
      </c>
    </row>
    <row r="22" spans="1:19" x14ac:dyDescent="0.3">
      <c r="A22" s="58" t="s">
        <v>1957</v>
      </c>
      <c r="B22" s="59">
        <f>VLOOKUP($A22,'Return Data'!$B$7:$R$2292,3,0)</f>
        <v>44918</v>
      </c>
      <c r="C22" s="60">
        <f>VLOOKUP($A22,'Return Data'!$B$7:$R$2292,4,0)</f>
        <v>54.372300000000003</v>
      </c>
      <c r="D22" s="60">
        <f>VLOOKUP($A22,'Return Data'!$B$7:$R$2292,10,0)</f>
        <v>2.4416000000000002</v>
      </c>
      <c r="E22" s="61">
        <f t="shared" si="0"/>
        <v>3</v>
      </c>
      <c r="F22" s="60">
        <f>VLOOKUP($A22,'Return Data'!$B$7:$R$2292,11,0)</f>
        <v>17.5246</v>
      </c>
      <c r="G22" s="61">
        <f t="shared" si="1"/>
        <v>4</v>
      </c>
      <c r="H22" s="60">
        <f>VLOOKUP($A22,'Return Data'!$B$7:$R$2292,12,0)</f>
        <v>7.3773</v>
      </c>
      <c r="I22" s="61">
        <f t="shared" si="2"/>
        <v>3</v>
      </c>
      <c r="J22" s="60">
        <f>VLOOKUP($A22,'Return Data'!$B$7:$R$2292,13,0)</f>
        <v>6.6303000000000001</v>
      </c>
      <c r="K22" s="61">
        <f t="shared" si="3"/>
        <v>3</v>
      </c>
      <c r="L22" s="60">
        <f>VLOOKUP($A22,'Return Data'!$B$7:$R$2292,17,0)</f>
        <v>19.4998</v>
      </c>
      <c r="M22" s="61">
        <f t="shared" si="4"/>
        <v>7</v>
      </c>
      <c r="N22" s="60">
        <f>VLOOKUP($A22,'Return Data'!$B$7:$R$2292,14,0)</f>
        <v>15.6128</v>
      </c>
      <c r="O22" s="61">
        <f t="shared" ref="O22:O34" si="8">RANK(N22,N$8:N$39,0)</f>
        <v>12</v>
      </c>
      <c r="P22" s="60">
        <f>VLOOKUP($A22,'Return Data'!$B$7:$R$2292,15,0)</f>
        <v>11.384</v>
      </c>
      <c r="Q22" s="61">
        <f>RANK(P22,P$8:P$39,0)</f>
        <v>8</v>
      </c>
      <c r="R22" s="60">
        <f>VLOOKUP($A22,'Return Data'!$B$7:$R$2292,16,0)</f>
        <v>12.610300000000001</v>
      </c>
      <c r="S22" s="62">
        <f t="shared" si="6"/>
        <v>18</v>
      </c>
    </row>
    <row r="23" spans="1:19" x14ac:dyDescent="0.3">
      <c r="A23" s="58" t="s">
        <v>1634</v>
      </c>
      <c r="B23" s="59">
        <f>VLOOKUP($A23,'Return Data'!$B$7:$R$2292,3,0)</f>
        <v>44918</v>
      </c>
      <c r="C23" s="60">
        <f>VLOOKUP($A23,'Return Data'!$B$7:$R$2292,4,0)</f>
        <v>53.636000000000003</v>
      </c>
      <c r="D23" s="60">
        <f>VLOOKUP($A23,'Return Data'!$B$7:$R$2292,10,0)</f>
        <v>1.7298</v>
      </c>
      <c r="E23" s="61">
        <f t="shared" si="0"/>
        <v>4</v>
      </c>
      <c r="F23" s="60">
        <f>VLOOKUP($A23,'Return Data'!$B$7:$R$2292,11,0)</f>
        <v>15.7445</v>
      </c>
      <c r="G23" s="61">
        <f t="shared" si="1"/>
        <v>6</v>
      </c>
      <c r="H23" s="60">
        <f>VLOOKUP($A23,'Return Data'!$B$7:$R$2292,12,0)</f>
        <v>5.3255999999999997</v>
      </c>
      <c r="I23" s="61">
        <f t="shared" si="2"/>
        <v>6</v>
      </c>
      <c r="J23" s="60">
        <f>VLOOKUP($A23,'Return Data'!$B$7:$R$2292,13,0)</f>
        <v>3.7867999999999999</v>
      </c>
      <c r="K23" s="61">
        <f t="shared" si="3"/>
        <v>6</v>
      </c>
      <c r="L23" s="60">
        <f>VLOOKUP($A23,'Return Data'!$B$7:$R$2292,17,0)</f>
        <v>14.5063</v>
      </c>
      <c r="M23" s="61">
        <f t="shared" si="4"/>
        <v>17</v>
      </c>
      <c r="N23" s="60">
        <f>VLOOKUP($A23,'Return Data'!$B$7:$R$2292,14,0)</f>
        <v>12.6378</v>
      </c>
      <c r="O23" s="61">
        <f t="shared" si="8"/>
        <v>21</v>
      </c>
      <c r="P23" s="60">
        <f>VLOOKUP($A23,'Return Data'!$B$7:$R$2292,15,0)</f>
        <v>9.7667000000000002</v>
      </c>
      <c r="Q23" s="61">
        <f>RANK(P23,P$8:P$39,0)</f>
        <v>13</v>
      </c>
      <c r="R23" s="60">
        <f>VLOOKUP($A23,'Return Data'!$B$7:$R$2292,16,0)</f>
        <v>13.471299999999999</v>
      </c>
      <c r="S23" s="62">
        <f t="shared" si="6"/>
        <v>16</v>
      </c>
    </row>
    <row r="24" spans="1:19" x14ac:dyDescent="0.3">
      <c r="A24" s="58" t="s">
        <v>1649</v>
      </c>
      <c r="B24" s="59">
        <f>VLOOKUP($A24,'Return Data'!$B$7:$R$2292,3,0)</f>
        <v>0</v>
      </c>
      <c r="C24" s="60">
        <f>VLOOKUP($A24,'Return Data'!$B$7:$R$2292,4,0)</f>
        <v>0</v>
      </c>
      <c r="D24" s="60">
        <f>VLOOKUP($A24,'Return Data'!$B$7:$R$2292,10,0)</f>
        <v>0</v>
      </c>
      <c r="E24" s="61">
        <f t="shared" si="0"/>
        <v>9</v>
      </c>
      <c r="F24" s="60">
        <f>VLOOKUP($A24,'Return Data'!$B$7:$R$2292,11,0)</f>
        <v>0</v>
      </c>
      <c r="G24" s="61">
        <f t="shared" si="1"/>
        <v>31</v>
      </c>
      <c r="H24" s="60">
        <f>VLOOKUP($A24,'Return Data'!$B$7:$R$2292,12,0)</f>
        <v>0</v>
      </c>
      <c r="I24" s="61">
        <f t="shared" si="2"/>
        <v>19</v>
      </c>
      <c r="J24" s="60">
        <f>VLOOKUP($A24,'Return Data'!$B$7:$R$2292,13,0)</f>
        <v>0</v>
      </c>
      <c r="K24" s="61">
        <f t="shared" si="3"/>
        <v>12</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1835</v>
      </c>
      <c r="B25" s="59">
        <f>VLOOKUP($A25,'Return Data'!$B$7:$R$2292,3,0)</f>
        <v>44918</v>
      </c>
      <c r="C25" s="60">
        <f>VLOOKUP($A25,'Return Data'!$B$7:$R$2292,4,0)</f>
        <v>63.433999999999997</v>
      </c>
      <c r="D25" s="60">
        <f>VLOOKUP($A25,'Return Data'!$B$7:$R$2292,10,0)</f>
        <v>-3.9150999999999998</v>
      </c>
      <c r="E25" s="61">
        <f t="shared" si="0"/>
        <v>28</v>
      </c>
      <c r="F25" s="60">
        <f>VLOOKUP($A25,'Return Data'!$B$7:$R$2292,11,0)</f>
        <v>9.0871999999999993</v>
      </c>
      <c r="G25" s="61">
        <f t="shared" si="1"/>
        <v>27</v>
      </c>
      <c r="H25" s="60">
        <f>VLOOKUP($A25,'Return Data'!$B$7:$R$2292,12,0)</f>
        <v>-0.88949999999999996</v>
      </c>
      <c r="I25" s="61">
        <f t="shared" si="2"/>
        <v>24</v>
      </c>
      <c r="J25" s="60">
        <f>VLOOKUP($A25,'Return Data'!$B$7:$R$2292,13,0)</f>
        <v>-4.1661000000000001</v>
      </c>
      <c r="K25" s="61">
        <f t="shared" si="3"/>
        <v>25</v>
      </c>
      <c r="L25" s="60">
        <f>VLOOKUP($A25,'Return Data'!$B$7:$R$2292,17,0)</f>
        <v>7.5479000000000003</v>
      </c>
      <c r="M25" s="61">
        <f t="shared" si="4"/>
        <v>29</v>
      </c>
      <c r="N25" s="60">
        <f>VLOOKUP($A25,'Return Data'!$B$7:$R$2292,14,0)</f>
        <v>7.5171999999999999</v>
      </c>
      <c r="O25" s="61">
        <f t="shared" si="8"/>
        <v>28</v>
      </c>
      <c r="P25" s="60">
        <f>VLOOKUP($A25,'Return Data'!$B$7:$R$2292,15,0)</f>
        <v>5.6402999999999999</v>
      </c>
      <c r="Q25" s="61">
        <f>RANK(P25,P$8:P$39,0)</f>
        <v>22</v>
      </c>
      <c r="R25" s="60">
        <f>VLOOKUP($A25,'Return Data'!$B$7:$R$2292,16,0)</f>
        <v>8.6611999999999991</v>
      </c>
      <c r="S25" s="62">
        <f t="shared" si="6"/>
        <v>30</v>
      </c>
    </row>
    <row r="26" spans="1:19" x14ac:dyDescent="0.3">
      <c r="A26" s="58" t="s">
        <v>1166</v>
      </c>
      <c r="B26" s="59">
        <f>VLOOKUP($A26,'Return Data'!$B$7:$R$2292,3,0)</f>
        <v>44918</v>
      </c>
      <c r="C26" s="60">
        <f>VLOOKUP($A26,'Return Data'!$B$7:$R$2292,4,0)</f>
        <v>20.0124</v>
      </c>
      <c r="D26" s="60">
        <f>VLOOKUP($A26,'Return Data'!$B$7:$R$2292,10,0)</f>
        <v>-3.3451</v>
      </c>
      <c r="E26" s="61">
        <f t="shared" si="0"/>
        <v>25</v>
      </c>
      <c r="F26" s="60">
        <f>VLOOKUP($A26,'Return Data'!$B$7:$R$2292,11,0)</f>
        <v>12.569599999999999</v>
      </c>
      <c r="G26" s="61">
        <f t="shared" si="1"/>
        <v>22</v>
      </c>
      <c r="H26" s="60">
        <f>VLOOKUP($A26,'Return Data'!$B$7:$R$2292,12,0)</f>
        <v>-0.56589999999999996</v>
      </c>
      <c r="I26" s="61">
        <f t="shared" si="2"/>
        <v>23</v>
      </c>
      <c r="J26" s="60">
        <f>VLOOKUP($A26,'Return Data'!$B$7:$R$2292,13,0)</f>
        <v>-1.4958</v>
      </c>
      <c r="K26" s="61">
        <f t="shared" si="3"/>
        <v>19</v>
      </c>
      <c r="L26" s="60">
        <f>VLOOKUP($A26,'Return Data'!$B$7:$R$2292,17,0)</f>
        <v>22.2803</v>
      </c>
      <c r="M26" s="61">
        <f t="shared" si="4"/>
        <v>4</v>
      </c>
      <c r="N26" s="60">
        <f>VLOOKUP($A26,'Return Data'!$B$7:$R$2292,14,0)</f>
        <v>19.4129</v>
      </c>
      <c r="O26" s="61">
        <f t="shared" si="8"/>
        <v>4</v>
      </c>
      <c r="P26" s="60"/>
      <c r="Q26" s="61"/>
      <c r="R26" s="60">
        <f>VLOOKUP($A26,'Return Data'!$B$7:$R$2292,16,0)</f>
        <v>13.1341</v>
      </c>
      <c r="S26" s="62">
        <f t="shared" si="6"/>
        <v>17</v>
      </c>
    </row>
    <row r="27" spans="1:19" x14ac:dyDescent="0.3">
      <c r="A27" s="58" t="s">
        <v>1645</v>
      </c>
      <c r="B27" s="59">
        <f>VLOOKUP($A27,'Return Data'!$B$7:$R$2292,3,0)</f>
        <v>44918</v>
      </c>
      <c r="C27" s="60">
        <f>VLOOKUP($A27,'Return Data'!$B$7:$R$2292,4,0)</f>
        <v>32.622100000000003</v>
      </c>
      <c r="D27" s="60">
        <f>VLOOKUP($A27,'Return Data'!$B$7:$R$2292,10,0)</f>
        <v>-5.6097999999999999</v>
      </c>
      <c r="E27" s="61">
        <f t="shared" si="0"/>
        <v>32</v>
      </c>
      <c r="F27" s="60">
        <f>VLOOKUP($A27,'Return Data'!$B$7:$R$2292,11,0)</f>
        <v>11.292299999999999</v>
      </c>
      <c r="G27" s="61">
        <f t="shared" si="1"/>
        <v>24</v>
      </c>
      <c r="H27" s="60">
        <f>VLOOKUP($A27,'Return Data'!$B$7:$R$2292,12,0)</f>
        <v>2.3689</v>
      </c>
      <c r="I27" s="61">
        <f t="shared" si="2"/>
        <v>12</v>
      </c>
      <c r="J27" s="60">
        <f>VLOOKUP($A27,'Return Data'!$B$7:$R$2292,13,0)</f>
        <v>-3.8603999999999998</v>
      </c>
      <c r="K27" s="61">
        <f t="shared" si="3"/>
        <v>24</v>
      </c>
      <c r="L27" s="60">
        <f>VLOOKUP($A27,'Return Data'!$B$7:$R$2292,17,0)</f>
        <v>5.8514999999999997</v>
      </c>
      <c r="M27" s="61">
        <f t="shared" si="4"/>
        <v>30</v>
      </c>
      <c r="N27" s="60">
        <f>VLOOKUP($A27,'Return Data'!$B$7:$R$2292,14,0)</f>
        <v>6.2351999999999999</v>
      </c>
      <c r="O27" s="61">
        <f t="shared" si="8"/>
        <v>29</v>
      </c>
      <c r="P27" s="60">
        <f>VLOOKUP($A27,'Return Data'!$B$7:$R$2292,15,0)</f>
        <v>3.6507999999999998</v>
      </c>
      <c r="Q27" s="61">
        <f>RANK(P27,P$8:P$39,0)</f>
        <v>24</v>
      </c>
      <c r="R27" s="60">
        <f>VLOOKUP($A27,'Return Data'!$B$7:$R$2292,16,0)</f>
        <v>14.629200000000001</v>
      </c>
      <c r="S27" s="62">
        <f t="shared" si="6"/>
        <v>12</v>
      </c>
    </row>
    <row r="28" spans="1:19" x14ac:dyDescent="0.3">
      <c r="A28" s="58" t="s">
        <v>1821</v>
      </c>
      <c r="B28" s="59">
        <f>VLOOKUP($A28,'Return Data'!$B$7:$R$2292,3,0)</f>
        <v>44918</v>
      </c>
      <c r="C28" s="60">
        <f>VLOOKUP($A28,'Return Data'!$B$7:$R$2292,4,0)</f>
        <v>15.957700000000001</v>
      </c>
      <c r="D28" s="60">
        <f>VLOOKUP($A28,'Return Data'!$B$7:$R$2292,10,0)</f>
        <v>0.4103</v>
      </c>
      <c r="E28" s="61">
        <f t="shared" si="0"/>
        <v>6</v>
      </c>
      <c r="F28" s="60">
        <f>VLOOKUP($A28,'Return Data'!$B$7:$R$2292,11,0)</f>
        <v>14.901999999999999</v>
      </c>
      <c r="G28" s="61">
        <f t="shared" si="1"/>
        <v>7</v>
      </c>
      <c r="H28" s="60">
        <f>VLOOKUP($A28,'Return Data'!$B$7:$R$2292,12,0)</f>
        <v>3.0939000000000001</v>
      </c>
      <c r="I28" s="61">
        <f t="shared" si="2"/>
        <v>9</v>
      </c>
      <c r="J28" s="60">
        <f>VLOOKUP($A28,'Return Data'!$B$7:$R$2292,13,0)</f>
        <v>0.50449999999999995</v>
      </c>
      <c r="K28" s="61">
        <f t="shared" si="3"/>
        <v>11</v>
      </c>
      <c r="L28" s="60">
        <f>VLOOKUP($A28,'Return Data'!$B$7:$R$2292,17,0)</f>
        <v>15.653700000000001</v>
      </c>
      <c r="M28" s="61">
        <f t="shared" si="4"/>
        <v>15</v>
      </c>
      <c r="N28" s="60">
        <f>VLOOKUP($A28,'Return Data'!$B$7:$R$2292,14,0)</f>
        <v>12.357200000000001</v>
      </c>
      <c r="O28" s="61">
        <f t="shared" si="8"/>
        <v>22</v>
      </c>
      <c r="P28" s="60"/>
      <c r="Q28" s="61"/>
      <c r="R28" s="60">
        <f>VLOOKUP($A28,'Return Data'!$B$7:$R$2292,16,0)</f>
        <v>11.046799999999999</v>
      </c>
      <c r="S28" s="62">
        <f t="shared" si="6"/>
        <v>24</v>
      </c>
    </row>
    <row r="29" spans="1:19" x14ac:dyDescent="0.3">
      <c r="A29" s="58" t="s">
        <v>1167</v>
      </c>
      <c r="B29" s="59">
        <f>VLOOKUP($A29,'Return Data'!$B$7:$R$2292,3,0)</f>
        <v>44918</v>
      </c>
      <c r="C29" s="60">
        <f>VLOOKUP($A29,'Return Data'!$B$7:$R$2292,4,0)</f>
        <v>160.84229999999999</v>
      </c>
      <c r="D29" s="60">
        <f>VLOOKUP($A29,'Return Data'!$B$7:$R$2292,10,0)</f>
        <v>-2.0783</v>
      </c>
      <c r="E29" s="61">
        <f t="shared" si="0"/>
        <v>22</v>
      </c>
      <c r="F29" s="60">
        <f>VLOOKUP($A29,'Return Data'!$B$7:$R$2292,11,0)</f>
        <v>19.386500000000002</v>
      </c>
      <c r="G29" s="61">
        <f t="shared" si="1"/>
        <v>2</v>
      </c>
      <c r="H29" s="60">
        <f>VLOOKUP($A29,'Return Data'!$B$7:$R$2292,12,0)</f>
        <v>9.0132999999999992</v>
      </c>
      <c r="I29" s="61">
        <f t="shared" si="2"/>
        <v>2</v>
      </c>
      <c r="J29" s="60">
        <f>VLOOKUP($A29,'Return Data'!$B$7:$R$2292,13,0)</f>
        <v>11.769</v>
      </c>
      <c r="K29" s="61">
        <f t="shared" si="3"/>
        <v>2</v>
      </c>
      <c r="L29" s="60">
        <f>VLOOKUP($A29,'Return Data'!$B$7:$R$2292,17,0)</f>
        <v>29.469200000000001</v>
      </c>
      <c r="M29" s="61">
        <f t="shared" si="4"/>
        <v>1</v>
      </c>
      <c r="N29" s="60">
        <f>VLOOKUP($A29,'Return Data'!$B$7:$R$2292,14,0)</f>
        <v>18.291</v>
      </c>
      <c r="O29" s="61">
        <f t="shared" si="8"/>
        <v>8</v>
      </c>
      <c r="P29" s="60">
        <f>VLOOKUP($A29,'Return Data'!$B$7:$R$2292,15,0)</f>
        <v>10.4832</v>
      </c>
      <c r="Q29" s="61">
        <f>RANK(P29,P$8:P$39,0)</f>
        <v>10</v>
      </c>
      <c r="R29" s="60">
        <f>VLOOKUP($A29,'Return Data'!$B$7:$R$2292,16,0)</f>
        <v>16.940100000000001</v>
      </c>
      <c r="S29" s="62">
        <f t="shared" si="6"/>
        <v>7</v>
      </c>
    </row>
    <row r="30" spans="1:19" x14ac:dyDescent="0.3">
      <c r="A30" s="58" t="s">
        <v>1608</v>
      </c>
      <c r="B30" s="59">
        <f>VLOOKUP($A30,'Return Data'!$B$7:$R$2292,3,0)</f>
        <v>44918</v>
      </c>
      <c r="C30" s="60">
        <f>VLOOKUP($A30,'Return Data'!$B$7:$R$2292,4,0)</f>
        <v>47.094999999999999</v>
      </c>
      <c r="D30" s="60">
        <f>VLOOKUP($A30,'Return Data'!$B$7:$R$2292,10,0)</f>
        <v>-1.4539</v>
      </c>
      <c r="E30" s="61">
        <f t="shared" si="0"/>
        <v>16</v>
      </c>
      <c r="F30" s="60">
        <f>VLOOKUP($A30,'Return Data'!$B$7:$R$2292,11,0)</f>
        <v>8.6407000000000007</v>
      </c>
      <c r="G30" s="61">
        <f t="shared" si="1"/>
        <v>28</v>
      </c>
      <c r="H30" s="60">
        <f>VLOOKUP($A30,'Return Data'!$B$7:$R$2292,12,0)</f>
        <v>-4.0552000000000001</v>
      </c>
      <c r="I30" s="61">
        <f t="shared" si="2"/>
        <v>30</v>
      </c>
      <c r="J30" s="60">
        <f>VLOOKUP($A30,'Return Data'!$B$7:$R$2292,13,0)</f>
        <v>-6.8566000000000003</v>
      </c>
      <c r="K30" s="61">
        <f t="shared" si="3"/>
        <v>30</v>
      </c>
      <c r="L30" s="60">
        <f>VLOOKUP($A30,'Return Data'!$B$7:$R$2292,17,0)</f>
        <v>16.4589</v>
      </c>
      <c r="M30" s="61">
        <f t="shared" si="4"/>
        <v>12</v>
      </c>
      <c r="N30" s="60">
        <f>VLOOKUP($A30,'Return Data'!$B$7:$R$2292,14,0)</f>
        <v>20.912299999999998</v>
      </c>
      <c r="O30" s="61">
        <f t="shared" si="8"/>
        <v>3</v>
      </c>
      <c r="P30" s="60">
        <f>VLOOKUP($A30,'Return Data'!$B$7:$R$2292,15,0)</f>
        <v>15.098599999999999</v>
      </c>
      <c r="Q30" s="61">
        <f>RANK(P30,P$8:P$39,0)</f>
        <v>2</v>
      </c>
      <c r="R30" s="60">
        <f>VLOOKUP($A30,'Return Data'!$B$7:$R$2292,16,0)</f>
        <v>17.561699999999998</v>
      </c>
      <c r="S30" s="62">
        <f t="shared" si="6"/>
        <v>5</v>
      </c>
    </row>
    <row r="31" spans="1:19" x14ac:dyDescent="0.3">
      <c r="A31" s="58" t="s">
        <v>1637</v>
      </c>
      <c r="B31" s="59">
        <f>VLOOKUP($A31,'Return Data'!$B$7:$R$2292,3,0)</f>
        <v>44918</v>
      </c>
      <c r="C31" s="60">
        <f>VLOOKUP($A31,'Return Data'!$B$7:$R$2292,4,0)</f>
        <v>24.8</v>
      </c>
      <c r="D31" s="60">
        <f>VLOOKUP($A31,'Return Data'!$B$7:$R$2292,10,0)</f>
        <v>-0.87929999999999997</v>
      </c>
      <c r="E31" s="61">
        <f t="shared" si="0"/>
        <v>15</v>
      </c>
      <c r="F31" s="60">
        <f>VLOOKUP($A31,'Return Data'!$B$7:$R$2292,11,0)</f>
        <v>11.7117</v>
      </c>
      <c r="G31" s="61">
        <f t="shared" si="1"/>
        <v>23</v>
      </c>
      <c r="H31" s="60">
        <f>VLOOKUP($A31,'Return Data'!$B$7:$R$2292,12,0)</f>
        <v>-2.2082000000000002</v>
      </c>
      <c r="I31" s="61">
        <f t="shared" si="2"/>
        <v>28</v>
      </c>
      <c r="J31" s="60">
        <f>VLOOKUP($A31,'Return Data'!$B$7:$R$2292,13,0)</f>
        <v>-6.4504000000000001</v>
      </c>
      <c r="K31" s="61">
        <f t="shared" si="3"/>
        <v>29</v>
      </c>
      <c r="L31" s="60">
        <f>VLOOKUP($A31,'Return Data'!$B$7:$R$2292,17,0)</f>
        <v>16.0959</v>
      </c>
      <c r="M31" s="61">
        <f t="shared" si="4"/>
        <v>14</v>
      </c>
      <c r="N31" s="60">
        <f>VLOOKUP($A31,'Return Data'!$B$7:$R$2292,14,0)</f>
        <v>21.527699999999999</v>
      </c>
      <c r="O31" s="61">
        <f t="shared" si="8"/>
        <v>2</v>
      </c>
      <c r="P31" s="60">
        <f>VLOOKUP($A31,'Return Data'!$B$7:$R$2292,15,0)</f>
        <v>12.719200000000001</v>
      </c>
      <c r="Q31" s="61">
        <f>RANK(P31,P$8:P$39,0)</f>
        <v>3</v>
      </c>
      <c r="R31" s="60">
        <f>VLOOKUP($A31,'Return Data'!$B$7:$R$2292,16,0)</f>
        <v>12.331</v>
      </c>
      <c r="S31" s="62">
        <f t="shared" si="6"/>
        <v>20</v>
      </c>
    </row>
    <row r="32" spans="1:19" x14ac:dyDescent="0.3">
      <c r="A32" s="58" t="s">
        <v>1169</v>
      </c>
      <c r="B32" s="59">
        <f>VLOOKUP($A32,'Return Data'!$B$7:$R$2292,3,0)</f>
        <v>44918</v>
      </c>
      <c r="C32" s="60">
        <f>VLOOKUP($A32,'Return Data'!$B$7:$R$2292,4,0)</f>
        <v>432.28879999999998</v>
      </c>
      <c r="D32" s="60">
        <f>VLOOKUP($A32,'Return Data'!$B$7:$R$2292,10,0)</f>
        <v>-3.5022000000000002</v>
      </c>
      <c r="E32" s="61">
        <f t="shared" si="0"/>
        <v>26</v>
      </c>
      <c r="F32" s="60">
        <f>VLOOKUP($A32,'Return Data'!$B$7:$R$2292,11,0)</f>
        <v>19.311800000000002</v>
      </c>
      <c r="G32" s="61">
        <f t="shared" si="1"/>
        <v>3</v>
      </c>
      <c r="H32" s="60">
        <f>VLOOKUP($A32,'Return Data'!$B$7:$R$2292,12,0)</f>
        <v>5.0900999999999996</v>
      </c>
      <c r="I32" s="61">
        <f t="shared" si="2"/>
        <v>8</v>
      </c>
      <c r="J32" s="60">
        <f>VLOOKUP($A32,'Return Data'!$B$7:$R$2292,13,0)</f>
        <v>5.1879999999999997</v>
      </c>
      <c r="K32" s="61">
        <f t="shared" si="3"/>
        <v>4</v>
      </c>
      <c r="L32" s="60">
        <f>VLOOKUP($A32,'Return Data'!$B$7:$R$2292,17,0)</f>
        <v>29.093699999999998</v>
      </c>
      <c r="M32" s="61">
        <f t="shared" si="4"/>
        <v>2</v>
      </c>
      <c r="N32" s="60">
        <f>VLOOKUP($A32,'Return Data'!$B$7:$R$2292,14,0)</f>
        <v>32.448900000000002</v>
      </c>
      <c r="O32" s="61">
        <f t="shared" si="8"/>
        <v>1</v>
      </c>
      <c r="P32" s="60">
        <f>VLOOKUP($A32,'Return Data'!$B$7:$R$2292,15,0)</f>
        <v>18.938099999999999</v>
      </c>
      <c r="Q32" s="61">
        <f>RANK(P32,P$8:P$39,0)</f>
        <v>1</v>
      </c>
      <c r="R32" s="60">
        <f>VLOOKUP($A32,'Return Data'!$B$7:$R$2292,16,0)</f>
        <v>18.883199999999999</v>
      </c>
      <c r="S32" s="62">
        <f t="shared" si="6"/>
        <v>2</v>
      </c>
    </row>
    <row r="33" spans="1:19" x14ac:dyDescent="0.3">
      <c r="A33" s="58" t="s">
        <v>1639</v>
      </c>
      <c r="B33" s="59">
        <f>VLOOKUP($A33,'Return Data'!$B$7:$R$2292,3,0)</f>
        <v>44918</v>
      </c>
      <c r="C33" s="60">
        <f>VLOOKUP($A33,'Return Data'!$B$7:$R$2292,4,0)</f>
        <v>74.350700000000003</v>
      </c>
      <c r="D33" s="60">
        <f>VLOOKUP($A33,'Return Data'!$B$7:$R$2292,10,0)</f>
        <v>-1.615</v>
      </c>
      <c r="E33" s="61">
        <f t="shared" si="0"/>
        <v>18</v>
      </c>
      <c r="F33" s="60">
        <f>VLOOKUP($A33,'Return Data'!$B$7:$R$2292,11,0)</f>
        <v>10.3917</v>
      </c>
      <c r="G33" s="61">
        <f t="shared" si="1"/>
        <v>25</v>
      </c>
      <c r="H33" s="60">
        <f>VLOOKUP($A33,'Return Data'!$B$7:$R$2292,12,0)</f>
        <v>-1.0755999999999999</v>
      </c>
      <c r="I33" s="61">
        <f t="shared" si="2"/>
        <v>25</v>
      </c>
      <c r="J33" s="60">
        <f>VLOOKUP($A33,'Return Data'!$B$7:$R$2292,13,0)</f>
        <v>-0.39360000000000001</v>
      </c>
      <c r="K33" s="61">
        <f t="shared" si="3"/>
        <v>15</v>
      </c>
      <c r="L33" s="60">
        <f>VLOOKUP($A33,'Return Data'!$B$7:$R$2292,17,0)</f>
        <v>14.6944</v>
      </c>
      <c r="M33" s="61">
        <f t="shared" si="4"/>
        <v>16</v>
      </c>
      <c r="N33" s="60">
        <f>VLOOKUP($A33,'Return Data'!$B$7:$R$2292,14,0)</f>
        <v>13.377800000000001</v>
      </c>
      <c r="O33" s="61">
        <f t="shared" si="8"/>
        <v>19</v>
      </c>
      <c r="P33" s="60">
        <f>VLOOKUP($A33,'Return Data'!$B$7:$R$2292,15,0)</f>
        <v>8.7949999999999999</v>
      </c>
      <c r="Q33" s="61">
        <f>RANK(P33,P$8:P$39,0)</f>
        <v>18</v>
      </c>
      <c r="R33" s="60">
        <f>VLOOKUP($A33,'Return Data'!$B$7:$R$2292,16,0)</f>
        <v>12.311199999999999</v>
      </c>
      <c r="S33" s="62">
        <f t="shared" si="6"/>
        <v>21</v>
      </c>
    </row>
    <row r="34" spans="1:19" x14ac:dyDescent="0.3">
      <c r="A34" s="58" t="s">
        <v>1641</v>
      </c>
      <c r="B34" s="59">
        <f>VLOOKUP($A34,'Return Data'!$B$7:$R$2292,3,0)</f>
        <v>44918</v>
      </c>
      <c r="C34" s="60">
        <f>VLOOKUP($A34,'Return Data'!$B$7:$R$2292,4,0)</f>
        <v>14.626799999999999</v>
      </c>
      <c r="D34" s="60">
        <f>VLOOKUP($A34,'Return Data'!$B$7:$R$2292,10,0)</f>
        <v>-1.8289</v>
      </c>
      <c r="E34" s="61">
        <f t="shared" si="0"/>
        <v>21</v>
      </c>
      <c r="F34" s="60">
        <f>VLOOKUP($A34,'Return Data'!$B$7:$R$2292,11,0)</f>
        <v>13.821</v>
      </c>
      <c r="G34" s="61">
        <f t="shared" si="1"/>
        <v>15</v>
      </c>
      <c r="H34" s="60">
        <f>VLOOKUP($A34,'Return Data'!$B$7:$R$2292,12,0)</f>
        <v>2.7618</v>
      </c>
      <c r="I34" s="61">
        <f t="shared" si="2"/>
        <v>11</v>
      </c>
      <c r="J34" s="60">
        <f>VLOOKUP($A34,'Return Data'!$B$7:$R$2292,13,0)</f>
        <v>1.5116000000000001</v>
      </c>
      <c r="K34" s="61">
        <f t="shared" si="3"/>
        <v>9</v>
      </c>
      <c r="L34" s="60">
        <f>VLOOKUP($A34,'Return Data'!$B$7:$R$2292,17,0)</f>
        <v>10.9633</v>
      </c>
      <c r="M34" s="61">
        <f t="shared" si="4"/>
        <v>24</v>
      </c>
      <c r="N34" s="60">
        <f>VLOOKUP($A34,'Return Data'!$B$7:$R$2292,14,0)</f>
        <v>10.5322</v>
      </c>
      <c r="O34" s="61">
        <f t="shared" si="8"/>
        <v>25</v>
      </c>
      <c r="P34" s="60"/>
      <c r="Q34" s="61"/>
      <c r="R34" s="60">
        <f>VLOOKUP($A34,'Return Data'!$B$7:$R$2292,16,0)</f>
        <v>9.3869000000000007</v>
      </c>
      <c r="S34" s="62">
        <f t="shared" si="6"/>
        <v>28</v>
      </c>
    </row>
    <row r="35" spans="1:19" x14ac:dyDescent="0.3">
      <c r="A35" s="58" t="s">
        <v>1172</v>
      </c>
      <c r="B35" s="59">
        <f>VLOOKUP($A35,'Return Data'!$B$7:$R$2292,3,0)</f>
        <v>0</v>
      </c>
      <c r="C35" s="60">
        <f>VLOOKUP($A35,'Return Data'!$B$7:$R$2292,4,0)</f>
        <v>0</v>
      </c>
      <c r="D35" s="60">
        <f>VLOOKUP($A35,'Return Data'!$B$7:$R$2292,10,0)</f>
        <v>0</v>
      </c>
      <c r="E35" s="61">
        <f t="shared" si="0"/>
        <v>9</v>
      </c>
      <c r="F35" s="60">
        <f>VLOOKUP($A35,'Return Data'!$B$7:$R$2292,11,0)</f>
        <v>0</v>
      </c>
      <c r="G35" s="61">
        <f t="shared" si="1"/>
        <v>31</v>
      </c>
      <c r="H35" s="60">
        <f>VLOOKUP($A35,'Return Data'!$B$7:$R$2292,12,0)</f>
        <v>0</v>
      </c>
      <c r="I35" s="61">
        <f t="shared" si="2"/>
        <v>19</v>
      </c>
      <c r="J35" s="60">
        <f>VLOOKUP($A35,'Return Data'!$B$7:$R$2292,13,0)</f>
        <v>0</v>
      </c>
      <c r="K35" s="61">
        <f t="shared" si="3"/>
        <v>12</v>
      </c>
      <c r="L35" s="60">
        <f>VLOOKUP($A35,'Return Data'!$B$7:$R$2292,17,0)</f>
        <v>0</v>
      </c>
      <c r="M35" s="61">
        <f t="shared" si="4"/>
        <v>31</v>
      </c>
      <c r="N35" s="60"/>
      <c r="O35" s="61"/>
      <c r="P35" s="60"/>
      <c r="Q35" s="61"/>
      <c r="R35" s="60">
        <f>VLOOKUP($A35,'Return Data'!$B$7:$R$2292,16,0)</f>
        <v>0</v>
      </c>
      <c r="S35" s="62">
        <f t="shared" si="6"/>
        <v>31</v>
      </c>
    </row>
    <row r="36" spans="1:19" x14ac:dyDescent="0.3">
      <c r="A36" s="94" t="s">
        <v>1620</v>
      </c>
      <c r="B36" s="59">
        <f>VLOOKUP($A36,'Return Data'!$B$7:$R$2292,3,0)</f>
        <v>44918</v>
      </c>
      <c r="C36" s="60">
        <f>VLOOKUP($A36,'Return Data'!$B$7:$R$2292,4,0)</f>
        <v>15.2296</v>
      </c>
      <c r="D36" s="60">
        <f>VLOOKUP($A36,'Return Data'!$B$7:$R$2292,10,0)</f>
        <v>-4.1487999999999996</v>
      </c>
      <c r="E36" s="61">
        <f t="shared" si="0"/>
        <v>29</v>
      </c>
      <c r="F36" s="60">
        <f>VLOOKUP($A36,'Return Data'!$B$7:$R$2292,11,0)</f>
        <v>8.4141999999999992</v>
      </c>
      <c r="G36" s="61">
        <f t="shared" si="1"/>
        <v>29</v>
      </c>
      <c r="H36" s="60">
        <f>VLOOKUP($A36,'Return Data'!$B$7:$R$2292,12,0)</f>
        <v>-1.5457000000000001</v>
      </c>
      <c r="I36" s="61">
        <f t="shared" si="2"/>
        <v>26</v>
      </c>
      <c r="J36" s="60">
        <f>VLOOKUP($A36,'Return Data'!$B$7:$R$2292,13,0)</f>
        <v>-4.2826000000000004</v>
      </c>
      <c r="K36" s="61">
        <f t="shared" si="3"/>
        <v>26</v>
      </c>
      <c r="L36" s="60">
        <f>VLOOKUP($A36,'Return Data'!$B$7:$R$2292,17,0)</f>
        <v>10.1614</v>
      </c>
      <c r="M36" s="61">
        <f t="shared" si="4"/>
        <v>26</v>
      </c>
      <c r="N36" s="60">
        <f>VLOOKUP($A36,'Return Data'!$B$7:$R$2292,14,0)</f>
        <v>10.466200000000001</v>
      </c>
      <c r="O36" s="61">
        <f>RANK(N36,N$8:N$39,0)</f>
        <v>26</v>
      </c>
      <c r="P36" s="60"/>
      <c r="Q36" s="61"/>
      <c r="R36" s="60">
        <f>VLOOKUP($A36,'Return Data'!$B$7:$R$2292,16,0)</f>
        <v>10.2806</v>
      </c>
      <c r="S36" s="62">
        <f t="shared" si="6"/>
        <v>26</v>
      </c>
    </row>
    <row r="37" spans="1:19" x14ac:dyDescent="0.3">
      <c r="A37" s="58" t="s">
        <v>1643</v>
      </c>
      <c r="B37" s="59">
        <f>VLOOKUP($A37,'Return Data'!$B$7:$R$2292,3,0)</f>
        <v>44918</v>
      </c>
      <c r="C37" s="60">
        <f>VLOOKUP($A37,'Return Data'!$B$7:$R$2292,4,0)</f>
        <v>147.19</v>
      </c>
      <c r="D37" s="60">
        <f>VLOOKUP($A37,'Return Data'!$B$7:$R$2292,10,0)</f>
        <v>-5.0080999999999998</v>
      </c>
      <c r="E37" s="61">
        <f t="shared" si="0"/>
        <v>31</v>
      </c>
      <c r="F37" s="60">
        <f>VLOOKUP($A37,'Return Data'!$B$7:$R$2292,11,0)</f>
        <v>13.730499999999999</v>
      </c>
      <c r="G37" s="61">
        <f t="shared" si="1"/>
        <v>16</v>
      </c>
      <c r="H37" s="60">
        <f>VLOOKUP($A37,'Return Data'!$B$7:$R$2292,12,0)</f>
        <v>-0.28449999999999998</v>
      </c>
      <c r="I37" s="61">
        <f t="shared" si="2"/>
        <v>22</v>
      </c>
      <c r="J37" s="60">
        <f>VLOOKUP($A37,'Return Data'!$B$7:$R$2292,13,0)</f>
        <v>1.9816</v>
      </c>
      <c r="K37" s="61">
        <f t="shared" si="3"/>
        <v>8</v>
      </c>
      <c r="L37" s="60">
        <f>VLOOKUP($A37,'Return Data'!$B$7:$R$2292,17,0)</f>
        <v>11.9518</v>
      </c>
      <c r="M37" s="61">
        <f t="shared" si="4"/>
        <v>23</v>
      </c>
      <c r="N37" s="60">
        <f>VLOOKUP($A37,'Return Data'!$B$7:$R$2292,14,0)</f>
        <v>9.2055000000000007</v>
      </c>
      <c r="O37" s="61">
        <f>RANK(N37,N$8:N$39,0)</f>
        <v>27</v>
      </c>
      <c r="P37" s="60">
        <f>VLOOKUP($A37,'Return Data'!$B$7:$R$2292,15,0)</f>
        <v>4.6284999999999998</v>
      </c>
      <c r="Q37" s="61">
        <f>RANK(P37,P$8:P$39,0)</f>
        <v>23</v>
      </c>
      <c r="R37" s="60">
        <f>VLOOKUP($A37,'Return Data'!$B$7:$R$2292,16,0)</f>
        <v>9.7454000000000001</v>
      </c>
      <c r="S37" s="62">
        <f t="shared" si="6"/>
        <v>27</v>
      </c>
    </row>
    <row r="38" spans="1:19" x14ac:dyDescent="0.3">
      <c r="A38" s="58" t="s">
        <v>1629</v>
      </c>
      <c r="B38" s="59">
        <f>VLOOKUP($A38,'Return Data'!$B$7:$R$2292,3,0)</f>
        <v>44918</v>
      </c>
      <c r="C38" s="60">
        <f>VLOOKUP($A38,'Return Data'!$B$7:$R$2292,4,0)</f>
        <v>33.29</v>
      </c>
      <c r="D38" s="60">
        <f>VLOOKUP($A38,'Return Data'!$B$7:$R$2292,10,0)</f>
        <v>0.18060000000000001</v>
      </c>
      <c r="E38" s="61">
        <f t="shared" si="0"/>
        <v>8</v>
      </c>
      <c r="F38" s="60">
        <f>VLOOKUP($A38,'Return Data'!$B$7:$R$2292,11,0)</f>
        <v>14.085000000000001</v>
      </c>
      <c r="G38" s="61">
        <f t="shared" si="1"/>
        <v>11</v>
      </c>
      <c r="H38" s="60">
        <f>VLOOKUP($A38,'Return Data'!$B$7:$R$2292,12,0)</f>
        <v>2.9056999999999999</v>
      </c>
      <c r="I38" s="61">
        <f t="shared" si="2"/>
        <v>10</v>
      </c>
      <c r="J38" s="60">
        <f>VLOOKUP($A38,'Return Data'!$B$7:$R$2292,13,0)</f>
        <v>-1.2751999999999999</v>
      </c>
      <c r="K38" s="61">
        <f t="shared" si="3"/>
        <v>18</v>
      </c>
      <c r="L38" s="60">
        <f>VLOOKUP($A38,'Return Data'!$B$7:$R$2292,17,0)</f>
        <v>16.781199999999998</v>
      </c>
      <c r="M38" s="61">
        <f t="shared" si="4"/>
        <v>10</v>
      </c>
      <c r="N38" s="60">
        <f>VLOOKUP($A38,'Return Data'!$B$7:$R$2292,14,0)</f>
        <v>16.974399999999999</v>
      </c>
      <c r="O38" s="61">
        <f>RANK(N38,N$8:N$39,0)</f>
        <v>9</v>
      </c>
      <c r="P38" s="60">
        <f>VLOOKUP($A38,'Return Data'!$B$7:$R$2292,15,0)</f>
        <v>11.7036</v>
      </c>
      <c r="Q38" s="61">
        <f>RANK(P38,P$8:P$39,0)</f>
        <v>6</v>
      </c>
      <c r="R38" s="60">
        <f>VLOOKUP($A38,'Return Data'!$B$7:$R$2292,16,0)</f>
        <v>10.978999999999999</v>
      </c>
      <c r="S38" s="62">
        <f t="shared" si="6"/>
        <v>25</v>
      </c>
    </row>
    <row r="39" spans="1:19" x14ac:dyDescent="0.3">
      <c r="A39" s="58" t="s">
        <v>1695</v>
      </c>
      <c r="B39" s="59">
        <f>VLOOKUP($A39,'Return Data'!$B$7:$R$2292,3,0)</f>
        <v>44918</v>
      </c>
      <c r="C39" s="60">
        <f>VLOOKUP($A39,'Return Data'!$B$7:$R$2292,4,0)</f>
        <v>228.78569999999999</v>
      </c>
      <c r="D39" s="60">
        <f>VLOOKUP($A39,'Return Data'!$B$7:$R$2292,10,0)</f>
        <v>-4.9036999999999997</v>
      </c>
      <c r="E39" s="61">
        <f t="shared" si="0"/>
        <v>30</v>
      </c>
      <c r="F39" s="60">
        <f>VLOOKUP($A39,'Return Data'!$B$7:$R$2292,11,0)</f>
        <v>7.6083999999999996</v>
      </c>
      <c r="G39" s="61">
        <f t="shared" si="1"/>
        <v>30</v>
      </c>
      <c r="H39" s="60">
        <f>VLOOKUP($A39,'Return Data'!$B$7:$R$2292,12,0)</f>
        <v>-5.5522999999999998</v>
      </c>
      <c r="I39" s="61">
        <f t="shared" si="2"/>
        <v>32</v>
      </c>
      <c r="J39" s="60">
        <f>VLOOKUP($A39,'Return Data'!$B$7:$R$2292,13,0)</f>
        <v>-12.028</v>
      </c>
      <c r="K39" s="61">
        <f t="shared" si="3"/>
        <v>32</v>
      </c>
      <c r="L39" s="60">
        <f>VLOOKUP($A39,'Return Data'!$B$7:$R$2292,17,0)</f>
        <v>8.5698000000000008</v>
      </c>
      <c r="M39" s="61">
        <f t="shared" si="4"/>
        <v>28</v>
      </c>
      <c r="N39" s="60">
        <f>VLOOKUP($A39,'Return Data'!$B$7:$R$2292,14,0)</f>
        <v>14.7636</v>
      </c>
      <c r="O39" s="61">
        <f>RANK(N39,N$8:N$39,0)</f>
        <v>16</v>
      </c>
      <c r="P39" s="60">
        <f>VLOOKUP($A39,'Return Data'!$B$7:$R$2292,15,0)</f>
        <v>11.9048</v>
      </c>
      <c r="Q39" s="61">
        <f>RANK(P39,P$8:P$39,0)</f>
        <v>5</v>
      </c>
      <c r="R39" s="60">
        <f>VLOOKUP($A39,'Return Data'!$B$7:$R$2292,16,0)</f>
        <v>14.521800000000001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-1.2726843750000001</v>
      </c>
      <c r="E41" s="69"/>
      <c r="F41" s="70">
        <f>AVERAGE(F8:F39)</f>
        <v>12.671196875</v>
      </c>
      <c r="G41" s="69"/>
      <c r="H41" s="70">
        <f>AVERAGE(H8:H39)</f>
        <v>1.5149625000000002</v>
      </c>
      <c r="I41" s="69"/>
      <c r="J41" s="70">
        <f>AVERAGE(J8:J39)</f>
        <v>-0.50749687499999996</v>
      </c>
      <c r="K41" s="69"/>
      <c r="L41" s="70">
        <f>AVERAGE(L8:L39)</f>
        <v>14.834893750000003</v>
      </c>
      <c r="M41" s="69"/>
      <c r="N41" s="70">
        <f>AVERAGE(N8:N39)</f>
        <v>14.651669999999999</v>
      </c>
      <c r="O41" s="69"/>
      <c r="P41" s="70">
        <f>AVERAGE(P8:P39)</f>
        <v>9.513064</v>
      </c>
      <c r="Q41" s="69"/>
      <c r="R41" s="70">
        <f>AVERAGE(R8:R39)</f>
        <v>13.0010125</v>
      </c>
      <c r="S41" s="71"/>
    </row>
    <row r="42" spans="1:19" x14ac:dyDescent="0.3">
      <c r="A42" s="68" t="s">
        <v>28</v>
      </c>
      <c r="B42" s="69"/>
      <c r="C42" s="69"/>
      <c r="D42" s="70">
        <f>MIN(D8:D39)</f>
        <v>-5.6097999999999999</v>
      </c>
      <c r="E42" s="69"/>
      <c r="F42" s="70">
        <f>MIN(F8:F39)</f>
        <v>0</v>
      </c>
      <c r="G42" s="69"/>
      <c r="H42" s="70">
        <f>MIN(H8:H39)</f>
        <v>-5.5522999999999998</v>
      </c>
      <c r="I42" s="69"/>
      <c r="J42" s="70">
        <f>MIN(J8:J39)</f>
        <v>-12.028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4.1203000000000003</v>
      </c>
      <c r="E43" s="73"/>
      <c r="F43" s="74">
        <f>MAX(F8:F39)</f>
        <v>19.808900000000001</v>
      </c>
      <c r="G43" s="73"/>
      <c r="H43" s="74">
        <f>MAX(H8:H39)</f>
        <v>12.882400000000001</v>
      </c>
      <c r="I43" s="73"/>
      <c r="J43" s="74">
        <f>MAX(J8:J39)</f>
        <v>16.7072</v>
      </c>
      <c r="K43" s="73"/>
      <c r="L43" s="74">
        <f>MAX(L8:L39)</f>
        <v>29.469200000000001</v>
      </c>
      <c r="M43" s="73"/>
      <c r="N43" s="74">
        <f>MAX(N8:N39)</f>
        <v>32.448900000000002</v>
      </c>
      <c r="O43" s="73"/>
      <c r="P43" s="74">
        <f>MAX(P8:P39)</f>
        <v>18.938099999999999</v>
      </c>
      <c r="Q43" s="73"/>
      <c r="R43" s="74">
        <f>MAX(R8:R39)</f>
        <v>21.383299999999998</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44918</v>
      </c>
      <c r="C8" s="60">
        <f>VLOOKUP($A8,'Return Data'!$B$7:$R$2292,4,0)</f>
        <v>71.000100000000003</v>
      </c>
      <c r="D8" s="60">
        <f>VLOOKUP($A8,'Return Data'!$B$7:$R$2292,10,0)</f>
        <v>-0.52829999999999999</v>
      </c>
      <c r="E8" s="61">
        <f t="shared" ref="E8:E21" si="0">RANK(D8,D$8:D$21,0)</f>
        <v>13</v>
      </c>
      <c r="F8" s="60">
        <f>VLOOKUP($A8,'Return Data'!$B$7:$R$2292,11,0)</f>
        <v>15.885</v>
      </c>
      <c r="G8" s="61">
        <f t="shared" ref="G8:G21" si="1">RANK(F8,F$8:F$21,0)</f>
        <v>6</v>
      </c>
      <c r="H8" s="60">
        <f>VLOOKUP($A8,'Return Data'!$B$7:$R$2292,12,0)</f>
        <v>1.8048</v>
      </c>
      <c r="I8" s="61">
        <f t="shared" ref="I8:I21" si="2">RANK(H8,H$8:H$21,0)</f>
        <v>14</v>
      </c>
      <c r="J8" s="60">
        <f>VLOOKUP($A8,'Return Data'!$B$7:$R$2292,13,0)</f>
        <v>0.1651</v>
      </c>
      <c r="K8" s="61">
        <f t="shared" ref="K8:K21" si="3">RANK(J8,J$8:J$21,0)</f>
        <v>14</v>
      </c>
      <c r="L8" s="60">
        <f>VLOOKUP($A8,'Return Data'!$B$7:$R$2292,17,0)</f>
        <v>16.661300000000001</v>
      </c>
      <c r="M8" s="61">
        <f t="shared" ref="M8:M21" si="4">RANK(L8,L$8:L$21,0)</f>
        <v>10</v>
      </c>
      <c r="N8" s="60">
        <f>VLOOKUP($A8,'Return Data'!$B$7:$R$2292,14,0)</f>
        <v>15.6874</v>
      </c>
      <c r="O8" s="61">
        <f t="shared" ref="O8:O21" si="5">RANK(N8,N$8:N$21,0)</f>
        <v>11</v>
      </c>
      <c r="P8" s="60">
        <f>VLOOKUP($A8,'Return Data'!$B$7:$R$2292,15,0)</f>
        <v>1.2507999999999999</v>
      </c>
      <c r="Q8" s="61">
        <f>RANK(P8,P$8:P$21,0)</f>
        <v>12</v>
      </c>
      <c r="R8" s="60">
        <f>VLOOKUP($A8,'Return Data'!$B$7:$R$2292,16,0)</f>
        <v>14.211499999999999</v>
      </c>
      <c r="S8" s="62">
        <f t="shared" ref="S8:S21" si="6">RANK(R8,R$8:R$21,0)</f>
        <v>10</v>
      </c>
    </row>
    <row r="9" spans="1:20" x14ac:dyDescent="0.3">
      <c r="A9" s="58" t="s">
        <v>31</v>
      </c>
      <c r="B9" s="59">
        <f>VLOOKUP($A9,'Return Data'!$B$7:$R$2292,3,0)</f>
        <v>44918</v>
      </c>
      <c r="C9" s="60">
        <f>VLOOKUP($A9,'Return Data'!$B$7:$R$2292,4,0)</f>
        <v>442.97</v>
      </c>
      <c r="D9" s="60">
        <f>VLOOKUP($A9,'Return Data'!$B$7:$R$2292,10,0)</f>
        <v>2.0047999999999999</v>
      </c>
      <c r="E9" s="61">
        <f t="shared" si="0"/>
        <v>5</v>
      </c>
      <c r="F9" s="60">
        <f>VLOOKUP($A9,'Return Data'!$B$7:$R$2292,11,0)</f>
        <v>16.673300000000001</v>
      </c>
      <c r="G9" s="61">
        <f t="shared" si="1"/>
        <v>5</v>
      </c>
      <c r="H9" s="60">
        <f>VLOOKUP($A9,'Return Data'!$B$7:$R$2292,12,0)</f>
        <v>4.2510000000000003</v>
      </c>
      <c r="I9" s="61">
        <f t="shared" si="2"/>
        <v>7</v>
      </c>
      <c r="J9" s="60">
        <f>VLOOKUP($A9,'Return Data'!$B$7:$R$2292,13,0)</f>
        <v>2.6135000000000002</v>
      </c>
      <c r="K9" s="61">
        <f t="shared" si="3"/>
        <v>11</v>
      </c>
      <c r="L9" s="60">
        <f>VLOOKUP($A9,'Return Data'!$B$7:$R$2292,17,0)</f>
        <v>18.802299999999999</v>
      </c>
      <c r="M9" s="61">
        <f t="shared" si="4"/>
        <v>7</v>
      </c>
      <c r="N9" s="60">
        <f>VLOOKUP($A9,'Return Data'!$B$7:$R$2292,14,0)</f>
        <v>15.8591</v>
      </c>
      <c r="O9" s="61">
        <f t="shared" si="5"/>
        <v>10</v>
      </c>
      <c r="P9" s="60">
        <f>VLOOKUP($A9,'Return Data'!$B$7:$R$2292,15,0)</f>
        <v>8.0044000000000004</v>
      </c>
      <c r="Q9" s="61">
        <f>RANK(P9,P$8:P$21,0)</f>
        <v>8</v>
      </c>
      <c r="R9" s="60">
        <f>VLOOKUP($A9,'Return Data'!$B$7:$R$2292,16,0)</f>
        <v>14.0116</v>
      </c>
      <c r="S9" s="62">
        <f t="shared" si="6"/>
        <v>11</v>
      </c>
    </row>
    <row r="10" spans="1:20" x14ac:dyDescent="0.3">
      <c r="A10" s="102" t="s">
        <v>2064</v>
      </c>
      <c r="B10" s="59">
        <f>VLOOKUP($A10,'Return Data'!$B$7:$R$2292,3,0)</f>
        <v>44918</v>
      </c>
      <c r="C10" s="60">
        <f>VLOOKUP($A10,'Return Data'!$B$7:$R$2292,4,0)</f>
        <v>58.913699999999999</v>
      </c>
      <c r="D10" s="60">
        <f>VLOOKUP($A10,'Return Data'!$B$7:$R$2292,10,0)</f>
        <v>1.9762</v>
      </c>
      <c r="E10" s="61">
        <f t="shared" si="0"/>
        <v>6</v>
      </c>
      <c r="F10" s="60">
        <f>VLOOKUP($A10,'Return Data'!$B$7:$R$2292,11,0)</f>
        <v>18.386199999999999</v>
      </c>
      <c r="G10" s="61">
        <f t="shared" si="1"/>
        <v>3</v>
      </c>
      <c r="H10" s="60">
        <f>VLOOKUP($A10,'Return Data'!$B$7:$R$2292,12,0)</f>
        <v>3.8237000000000001</v>
      </c>
      <c r="I10" s="61">
        <f t="shared" si="2"/>
        <v>9</v>
      </c>
      <c r="J10" s="60">
        <f>VLOOKUP($A10,'Return Data'!$B$7:$R$2292,13,0)</f>
        <v>3.641</v>
      </c>
      <c r="K10" s="61">
        <f t="shared" si="3"/>
        <v>6</v>
      </c>
      <c r="L10" s="60">
        <f>VLOOKUP($A10,'Return Data'!$B$7:$R$2292,17,0)</f>
        <v>20.8812</v>
      </c>
      <c r="M10" s="61">
        <f t="shared" si="4"/>
        <v>4</v>
      </c>
      <c r="N10" s="60">
        <f>VLOOKUP($A10,'Return Data'!$B$7:$R$2292,14,0)</f>
        <v>17.764600000000002</v>
      </c>
      <c r="O10" s="61">
        <f t="shared" si="5"/>
        <v>5</v>
      </c>
      <c r="P10" s="60">
        <f>VLOOKUP($A10,'Return Data'!$B$7:$R$2292,15,0)</f>
        <v>8.7950999999999997</v>
      </c>
      <c r="Q10" s="61">
        <f>RANK(P10,P$8:P$21,0)</f>
        <v>7</v>
      </c>
      <c r="R10" s="60">
        <f>VLOOKUP($A10,'Return Data'!$B$7:$R$2292,16,0)</f>
        <v>14.6595</v>
      </c>
      <c r="S10" s="62">
        <f t="shared" si="6"/>
        <v>7</v>
      </c>
    </row>
    <row r="11" spans="1:20" x14ac:dyDescent="0.3">
      <c r="A11" s="58" t="s">
        <v>32</v>
      </c>
      <c r="B11" s="59">
        <f>VLOOKUP($A11,'Return Data'!$B$7:$R$2292,3,0)</f>
        <v>44918</v>
      </c>
      <c r="C11" s="60">
        <f>VLOOKUP($A11,'Return Data'!$B$7:$R$2292,4,0)</f>
        <v>272.10000000000002</v>
      </c>
      <c r="D11" s="60">
        <f>VLOOKUP($A11,'Return Data'!$B$7:$R$2292,10,0)</f>
        <v>5.1959999999999997</v>
      </c>
      <c r="E11" s="61">
        <f t="shared" si="0"/>
        <v>1</v>
      </c>
      <c r="F11" s="60">
        <f>VLOOKUP($A11,'Return Data'!$B$7:$R$2292,11,0)</f>
        <v>17.299700000000001</v>
      </c>
      <c r="G11" s="61">
        <f t="shared" si="1"/>
        <v>4</v>
      </c>
      <c r="H11" s="60">
        <f>VLOOKUP($A11,'Return Data'!$B$7:$R$2292,12,0)</f>
        <v>7.9976000000000003</v>
      </c>
      <c r="I11" s="61">
        <f t="shared" si="2"/>
        <v>2</v>
      </c>
      <c r="J11" s="60">
        <f>VLOOKUP($A11,'Return Data'!$B$7:$R$2292,13,0)</f>
        <v>14.1455</v>
      </c>
      <c r="K11" s="61">
        <f t="shared" si="3"/>
        <v>1</v>
      </c>
      <c r="L11" s="60">
        <f>VLOOKUP($A11,'Return Data'!$B$7:$R$2292,17,0)</f>
        <v>25.7913</v>
      </c>
      <c r="M11" s="61">
        <f t="shared" si="4"/>
        <v>3</v>
      </c>
      <c r="N11" s="60">
        <f>VLOOKUP($A11,'Return Data'!$B$7:$R$2292,14,0)</f>
        <v>24.217600000000001</v>
      </c>
      <c r="O11" s="61">
        <f t="shared" si="5"/>
        <v>1</v>
      </c>
      <c r="P11" s="60">
        <f>VLOOKUP($A11,'Return Data'!$B$7:$R$2292,15,0)</f>
        <v>13.19</v>
      </c>
      <c r="Q11" s="61">
        <f>RANK(P11,P$8:P$21,0)</f>
        <v>1</v>
      </c>
      <c r="R11" s="60">
        <f>VLOOKUP($A11,'Return Data'!$B$7:$R$2292,16,0)</f>
        <v>19.7087</v>
      </c>
      <c r="S11" s="62">
        <f t="shared" si="6"/>
        <v>1</v>
      </c>
    </row>
    <row r="12" spans="1:20" x14ac:dyDescent="0.3">
      <c r="A12" s="58" t="s">
        <v>33</v>
      </c>
      <c r="B12" s="59">
        <f>VLOOKUP($A12,'Return Data'!$B$7:$R$2292,3,0)</f>
        <v>44918</v>
      </c>
      <c r="C12" s="60">
        <f>VLOOKUP($A12,'Return Data'!$B$7:$R$2292,4,0)</f>
        <v>16.07</v>
      </c>
      <c r="D12" s="60">
        <f>VLOOKUP($A12,'Return Data'!$B$7:$R$2292,10,0)</f>
        <v>2.4872000000000001</v>
      </c>
      <c r="E12" s="61">
        <f t="shared" si="0"/>
        <v>3</v>
      </c>
      <c r="F12" s="60">
        <f>VLOOKUP($A12,'Return Data'!$B$7:$R$2292,11,0)</f>
        <v>15.2798</v>
      </c>
      <c r="G12" s="61">
        <f t="shared" si="1"/>
        <v>8</v>
      </c>
      <c r="H12" s="60">
        <f>VLOOKUP($A12,'Return Data'!$B$7:$R$2292,12,0)</f>
        <v>2.9468000000000001</v>
      </c>
      <c r="I12" s="61">
        <f t="shared" si="2"/>
        <v>12</v>
      </c>
      <c r="J12" s="60">
        <f>VLOOKUP($A12,'Return Data'!$B$7:$R$2292,13,0)</f>
        <v>3.4771000000000001</v>
      </c>
      <c r="K12" s="61">
        <f t="shared" si="3"/>
        <v>8</v>
      </c>
      <c r="L12" s="60">
        <f>VLOOKUP($A12,'Return Data'!$B$7:$R$2292,17,0)</f>
        <v>18.417400000000001</v>
      </c>
      <c r="M12" s="61">
        <f t="shared" si="4"/>
        <v>8</v>
      </c>
      <c r="N12" s="60">
        <f>VLOOKUP($A12,'Return Data'!$B$7:$R$2292,14,0)</f>
        <v>15.966900000000001</v>
      </c>
      <c r="O12" s="61">
        <f t="shared" si="5"/>
        <v>9</v>
      </c>
      <c r="P12" s="60"/>
      <c r="Q12" s="61"/>
      <c r="R12" s="60">
        <f>VLOOKUP($A12,'Return Data'!$B$7:$R$2292,16,0)</f>
        <v>11.535299999999999</v>
      </c>
      <c r="S12" s="62">
        <f t="shared" si="6"/>
        <v>13</v>
      </c>
    </row>
    <row r="13" spans="1:20" x14ac:dyDescent="0.3">
      <c r="A13" s="58" t="s">
        <v>34</v>
      </c>
      <c r="B13" s="59">
        <f>VLOOKUP($A13,'Return Data'!$B$7:$R$2292,3,0)</f>
        <v>44918</v>
      </c>
      <c r="C13" s="60">
        <f>VLOOKUP($A13,'Return Data'!$B$7:$R$2292,4,0)</f>
        <v>89.679000000000002</v>
      </c>
      <c r="D13" s="60">
        <f>VLOOKUP($A13,'Return Data'!$B$7:$R$2292,10,0)</f>
        <v>-1.5598000000000001</v>
      </c>
      <c r="E13" s="61">
        <f t="shared" si="0"/>
        <v>14</v>
      </c>
      <c r="F13" s="60">
        <f>VLOOKUP($A13,'Return Data'!$B$7:$R$2292,11,0)</f>
        <v>14.415699999999999</v>
      </c>
      <c r="G13" s="61">
        <f t="shared" si="1"/>
        <v>11</v>
      </c>
      <c r="H13" s="60">
        <f>VLOOKUP($A13,'Return Data'!$B$7:$R$2292,12,0)</f>
        <v>3.1385999999999998</v>
      </c>
      <c r="I13" s="61">
        <f t="shared" si="2"/>
        <v>10</v>
      </c>
      <c r="J13" s="60">
        <f>VLOOKUP($A13,'Return Data'!$B$7:$R$2292,13,0)</f>
        <v>2.3266</v>
      </c>
      <c r="K13" s="61">
        <f t="shared" si="3"/>
        <v>12</v>
      </c>
      <c r="L13" s="60">
        <f>VLOOKUP($A13,'Return Data'!$B$7:$R$2292,17,0)</f>
        <v>29.132300000000001</v>
      </c>
      <c r="M13" s="61">
        <f t="shared" si="4"/>
        <v>2</v>
      </c>
      <c r="N13" s="60">
        <f>VLOOKUP($A13,'Return Data'!$B$7:$R$2292,14,0)</f>
        <v>24.1919</v>
      </c>
      <c r="O13" s="61">
        <f t="shared" si="5"/>
        <v>2</v>
      </c>
      <c r="P13" s="60">
        <f>VLOOKUP($A13,'Return Data'!$B$7:$R$2292,15,0)</f>
        <v>8.9914000000000005</v>
      </c>
      <c r="Q13" s="61">
        <f t="shared" ref="Q13:Q19" si="7">RANK(P13,P$8:P$21,0)</f>
        <v>6</v>
      </c>
      <c r="R13" s="60">
        <f>VLOOKUP($A13,'Return Data'!$B$7:$R$2292,16,0)</f>
        <v>15.9704</v>
      </c>
      <c r="S13" s="62">
        <f t="shared" si="6"/>
        <v>4</v>
      </c>
    </row>
    <row r="14" spans="1:20" x14ac:dyDescent="0.3">
      <c r="A14" s="58" t="s">
        <v>35</v>
      </c>
      <c r="B14" s="59">
        <f>VLOOKUP($A14,'Return Data'!$B$7:$R$2292,3,0)</f>
        <v>44918</v>
      </c>
      <c r="C14" s="60">
        <f>VLOOKUP($A14,'Return Data'!$B$7:$R$2292,4,0)</f>
        <v>17.168399999999998</v>
      </c>
      <c r="D14" s="60">
        <f>VLOOKUP($A14,'Return Data'!$B$7:$R$2292,10,0)</f>
        <v>1.4704999999999999</v>
      </c>
      <c r="E14" s="61">
        <f t="shared" si="0"/>
        <v>8</v>
      </c>
      <c r="F14" s="60">
        <f>VLOOKUP($A14,'Return Data'!$B$7:$R$2292,11,0)</f>
        <v>12.777100000000001</v>
      </c>
      <c r="G14" s="61">
        <f t="shared" si="1"/>
        <v>14</v>
      </c>
      <c r="H14" s="60">
        <f>VLOOKUP($A14,'Return Data'!$B$7:$R$2292,12,0)</f>
        <v>3.1128999999999998</v>
      </c>
      <c r="I14" s="61">
        <f t="shared" si="2"/>
        <v>11</v>
      </c>
      <c r="J14" s="60">
        <f>VLOOKUP($A14,'Return Data'!$B$7:$R$2292,13,0)</f>
        <v>1.3536999999999999</v>
      </c>
      <c r="K14" s="61">
        <f t="shared" si="3"/>
        <v>13</v>
      </c>
      <c r="L14" s="60">
        <f>VLOOKUP($A14,'Return Data'!$B$7:$R$2292,17,0)</f>
        <v>13.563000000000001</v>
      </c>
      <c r="M14" s="61">
        <f t="shared" si="4"/>
        <v>14</v>
      </c>
      <c r="N14" s="60">
        <f>VLOOKUP($A14,'Return Data'!$B$7:$R$2292,14,0)</f>
        <v>13.2156</v>
      </c>
      <c r="O14" s="61">
        <f t="shared" si="5"/>
        <v>14</v>
      </c>
      <c r="P14" s="60">
        <f>VLOOKUP($A14,'Return Data'!$B$7:$R$2292,15,0)</f>
        <v>3.9459</v>
      </c>
      <c r="Q14" s="61">
        <f t="shared" si="7"/>
        <v>11</v>
      </c>
      <c r="R14" s="60">
        <f>VLOOKUP($A14,'Return Data'!$B$7:$R$2292,16,0)</f>
        <v>7.6863999999999999</v>
      </c>
      <c r="S14" s="62">
        <f t="shared" si="6"/>
        <v>14</v>
      </c>
    </row>
    <row r="15" spans="1:20" x14ac:dyDescent="0.3">
      <c r="A15" s="108" t="s">
        <v>36</v>
      </c>
      <c r="B15" s="59">
        <f>VLOOKUP($A15,'Return Data'!$B$7:$R$2292,3,0)</f>
        <v>44918</v>
      </c>
      <c r="C15" s="60">
        <f>VLOOKUP($A15,'Return Data'!$B$7:$R$2292,4,0)</f>
        <v>425.64809045505598</v>
      </c>
      <c r="D15" s="60">
        <f>VLOOKUP($A15,'Return Data'!$B$7:$R$2292,10,0)</f>
        <v>4.4137000000000004</v>
      </c>
      <c r="E15" s="61">
        <f t="shared" si="0"/>
        <v>2</v>
      </c>
      <c r="F15" s="60">
        <f>VLOOKUP($A15,'Return Data'!$B$7:$R$2292,11,0)</f>
        <v>18.949400000000001</v>
      </c>
      <c r="G15" s="61">
        <f t="shared" si="1"/>
        <v>2</v>
      </c>
      <c r="H15" s="60">
        <f>VLOOKUP($A15,'Return Data'!$B$7:$R$2292,12,0)</f>
        <v>4.5738000000000003</v>
      </c>
      <c r="I15" s="61">
        <f t="shared" si="2"/>
        <v>5</v>
      </c>
      <c r="J15" s="60">
        <f>VLOOKUP($A15,'Return Data'!$B$7:$R$2292,13,0)</f>
        <v>3.2513000000000001</v>
      </c>
      <c r="K15" s="61">
        <f t="shared" si="3"/>
        <v>10</v>
      </c>
      <c r="L15" s="60">
        <f>VLOOKUP($A15,'Return Data'!$B$7:$R$2292,17,0)</f>
        <v>19.374500000000001</v>
      </c>
      <c r="M15" s="61">
        <f t="shared" si="4"/>
        <v>6</v>
      </c>
      <c r="N15" s="60">
        <f>VLOOKUP($A15,'Return Data'!$B$7:$R$2292,14,0)</f>
        <v>16.184799999999999</v>
      </c>
      <c r="O15" s="61">
        <f t="shared" si="5"/>
        <v>8</v>
      </c>
      <c r="P15" s="60">
        <f>VLOOKUP($A15,'Return Data'!$B$7:$R$2292,15,0)</f>
        <v>9.4163999999999994</v>
      </c>
      <c r="Q15" s="61">
        <f t="shared" si="7"/>
        <v>5</v>
      </c>
      <c r="R15" s="60">
        <f>VLOOKUP($A15,'Return Data'!$B$7:$R$2292,16,0)</f>
        <v>15.7967</v>
      </c>
      <c r="S15" s="62">
        <f t="shared" si="6"/>
        <v>5</v>
      </c>
    </row>
    <row r="16" spans="1:20" x14ac:dyDescent="0.3">
      <c r="A16" s="58" t="s">
        <v>38</v>
      </c>
      <c r="B16" s="59">
        <f>VLOOKUP($A16,'Return Data'!$B$7:$R$2292,3,0)</f>
        <v>44918</v>
      </c>
      <c r="C16" s="60">
        <f>VLOOKUP($A16,'Return Data'!$B$7:$R$2292,4,0)</f>
        <v>124.3015</v>
      </c>
      <c r="D16" s="60">
        <f>VLOOKUP($A16,'Return Data'!$B$7:$R$2292,10,0)</f>
        <v>-0.2505</v>
      </c>
      <c r="E16" s="61">
        <f t="shared" si="0"/>
        <v>12</v>
      </c>
      <c r="F16" s="60">
        <f>VLOOKUP($A16,'Return Data'!$B$7:$R$2292,11,0)</f>
        <v>14.9284</v>
      </c>
      <c r="G16" s="61">
        <f t="shared" si="1"/>
        <v>10</v>
      </c>
      <c r="H16" s="60">
        <f>VLOOKUP($A16,'Return Data'!$B$7:$R$2292,12,0)</f>
        <v>2.3129</v>
      </c>
      <c r="I16" s="61">
        <f t="shared" si="2"/>
        <v>13</v>
      </c>
      <c r="J16" s="60">
        <f>VLOOKUP($A16,'Return Data'!$B$7:$R$2292,13,0)</f>
        <v>3.4906999999999999</v>
      </c>
      <c r="K16" s="61">
        <f t="shared" si="3"/>
        <v>7</v>
      </c>
      <c r="L16" s="60">
        <f>VLOOKUP($A16,'Return Data'!$B$7:$R$2292,17,0)</f>
        <v>20.8093</v>
      </c>
      <c r="M16" s="61">
        <f t="shared" si="4"/>
        <v>5</v>
      </c>
      <c r="N16" s="60">
        <f>VLOOKUP($A16,'Return Data'!$B$7:$R$2292,14,0)</f>
        <v>18.3948</v>
      </c>
      <c r="O16" s="61">
        <f t="shared" si="5"/>
        <v>4</v>
      </c>
      <c r="P16" s="60">
        <f>VLOOKUP($A16,'Return Data'!$B$7:$R$2292,15,0)</f>
        <v>10.0168</v>
      </c>
      <c r="Q16" s="61">
        <f t="shared" si="7"/>
        <v>3</v>
      </c>
      <c r="R16" s="60">
        <f>VLOOKUP($A16,'Return Data'!$B$7:$R$2292,16,0)</f>
        <v>15.438599999999999</v>
      </c>
      <c r="S16" s="62">
        <f t="shared" si="6"/>
        <v>6</v>
      </c>
    </row>
    <row r="17" spans="1:19" x14ac:dyDescent="0.3">
      <c r="A17" s="58" t="s">
        <v>39</v>
      </c>
      <c r="B17" s="59">
        <f>VLOOKUP($A17,'Return Data'!$B$7:$R$2292,3,0)</f>
        <v>44918</v>
      </c>
      <c r="C17" s="60">
        <f>VLOOKUP($A17,'Return Data'!$B$7:$R$2292,4,0)</f>
        <v>78.16</v>
      </c>
      <c r="D17" s="60">
        <f>VLOOKUP($A17,'Return Data'!$B$7:$R$2292,10,0)</f>
        <v>2.1299000000000001</v>
      </c>
      <c r="E17" s="61">
        <f t="shared" si="0"/>
        <v>4</v>
      </c>
      <c r="F17" s="60">
        <f>VLOOKUP($A17,'Return Data'!$B$7:$R$2292,11,0)</f>
        <v>13.6873</v>
      </c>
      <c r="G17" s="61">
        <f t="shared" si="1"/>
        <v>13</v>
      </c>
      <c r="H17" s="60">
        <f>VLOOKUP($A17,'Return Data'!$B$7:$R$2292,12,0)</f>
        <v>5.5076000000000001</v>
      </c>
      <c r="I17" s="61">
        <f t="shared" si="2"/>
        <v>4</v>
      </c>
      <c r="J17" s="60">
        <f>VLOOKUP($A17,'Return Data'!$B$7:$R$2292,13,0)</f>
        <v>5.6787000000000001</v>
      </c>
      <c r="K17" s="61">
        <f t="shared" si="3"/>
        <v>3</v>
      </c>
      <c r="L17" s="60">
        <f>VLOOKUP($A17,'Return Data'!$B$7:$R$2292,17,0)</f>
        <v>15.499599999999999</v>
      </c>
      <c r="M17" s="61">
        <f t="shared" si="4"/>
        <v>13</v>
      </c>
      <c r="N17" s="60">
        <f>VLOOKUP($A17,'Return Data'!$B$7:$R$2292,14,0)</f>
        <v>13.6401</v>
      </c>
      <c r="O17" s="61">
        <f t="shared" si="5"/>
        <v>13</v>
      </c>
      <c r="P17" s="60">
        <f>VLOOKUP($A17,'Return Data'!$B$7:$R$2292,15,0)</f>
        <v>7.7990000000000004</v>
      </c>
      <c r="Q17" s="61">
        <f t="shared" si="7"/>
        <v>10</v>
      </c>
      <c r="R17" s="60">
        <f>VLOOKUP($A17,'Return Data'!$B$7:$R$2292,16,0)</f>
        <v>12.8407</v>
      </c>
      <c r="S17" s="62">
        <f t="shared" si="6"/>
        <v>12</v>
      </c>
    </row>
    <row r="18" spans="1:19" x14ac:dyDescent="0.3">
      <c r="A18" s="58" t="s">
        <v>40</v>
      </c>
      <c r="B18" s="59">
        <f>VLOOKUP($A18,'Return Data'!$B$7:$R$2292,3,0)</f>
        <v>44918</v>
      </c>
      <c r="C18" s="60">
        <f>VLOOKUP($A18,'Return Data'!$B$7:$R$2292,4,0)</f>
        <v>204.60159999999999</v>
      </c>
      <c r="D18" s="60">
        <f>VLOOKUP($A18,'Return Data'!$B$7:$R$2292,10,0)</f>
        <v>0.3493</v>
      </c>
      <c r="E18" s="61">
        <f t="shared" si="0"/>
        <v>11</v>
      </c>
      <c r="F18" s="60">
        <f>VLOOKUP($A18,'Return Data'!$B$7:$R$2292,11,0)</f>
        <v>14.2957</v>
      </c>
      <c r="G18" s="61">
        <f t="shared" si="1"/>
        <v>12</v>
      </c>
      <c r="H18" s="60">
        <f>VLOOKUP($A18,'Return Data'!$B$7:$R$2292,12,0)</f>
        <v>5.8348000000000004</v>
      </c>
      <c r="I18" s="61">
        <f t="shared" si="2"/>
        <v>3</v>
      </c>
      <c r="J18" s="60">
        <f>VLOOKUP($A18,'Return Data'!$B$7:$R$2292,13,0)</f>
        <v>4.8472999999999997</v>
      </c>
      <c r="K18" s="61">
        <f t="shared" si="3"/>
        <v>4</v>
      </c>
      <c r="L18" s="60">
        <f>VLOOKUP($A18,'Return Data'!$B$7:$R$2292,17,0)</f>
        <v>15.971399999999999</v>
      </c>
      <c r="M18" s="61">
        <f t="shared" si="4"/>
        <v>12</v>
      </c>
      <c r="N18" s="60">
        <f>VLOOKUP($A18,'Return Data'!$B$7:$R$2292,14,0)</f>
        <v>13.836499999999999</v>
      </c>
      <c r="O18" s="61">
        <f t="shared" si="5"/>
        <v>12</v>
      </c>
      <c r="P18" s="60">
        <f>VLOOKUP($A18,'Return Data'!$B$7:$R$2292,15,0)</f>
        <v>7.8506</v>
      </c>
      <c r="Q18" s="61">
        <f t="shared" si="7"/>
        <v>9</v>
      </c>
      <c r="R18" s="60">
        <f>VLOOKUP($A18,'Return Data'!$B$7:$R$2292,16,0)</f>
        <v>17.726900000000001</v>
      </c>
      <c r="S18" s="62">
        <f t="shared" si="6"/>
        <v>2</v>
      </c>
    </row>
    <row r="19" spans="1:19" x14ac:dyDescent="0.3">
      <c r="A19" s="58" t="s">
        <v>43</v>
      </c>
      <c r="B19" s="59">
        <f>VLOOKUP($A19,'Return Data'!$B$7:$R$2292,3,0)</f>
        <v>44918</v>
      </c>
      <c r="C19" s="60">
        <f>VLOOKUP($A19,'Return Data'!$B$7:$R$2292,4,0)</f>
        <v>439.45620000000002</v>
      </c>
      <c r="D19" s="60">
        <f>VLOOKUP($A19,'Return Data'!$B$7:$R$2292,10,0)</f>
        <v>1.7202999999999999</v>
      </c>
      <c r="E19" s="61">
        <f t="shared" si="0"/>
        <v>7</v>
      </c>
      <c r="F19" s="60">
        <f>VLOOKUP($A19,'Return Data'!$B$7:$R$2292,11,0)</f>
        <v>19.9297</v>
      </c>
      <c r="G19" s="61">
        <f t="shared" si="1"/>
        <v>1</v>
      </c>
      <c r="H19" s="60">
        <f>VLOOKUP($A19,'Return Data'!$B$7:$R$2292,12,0)</f>
        <v>11.537599999999999</v>
      </c>
      <c r="I19" s="61">
        <f t="shared" si="2"/>
        <v>1</v>
      </c>
      <c r="J19" s="60">
        <f>VLOOKUP($A19,'Return Data'!$B$7:$R$2292,13,0)</f>
        <v>13.0304</v>
      </c>
      <c r="K19" s="61">
        <f t="shared" si="3"/>
        <v>2</v>
      </c>
      <c r="L19" s="60">
        <f>VLOOKUP($A19,'Return Data'!$B$7:$R$2292,17,0)</f>
        <v>29.267499999999998</v>
      </c>
      <c r="M19" s="61">
        <f t="shared" si="4"/>
        <v>1</v>
      </c>
      <c r="N19" s="60">
        <f>VLOOKUP($A19,'Return Data'!$B$7:$R$2292,14,0)</f>
        <v>22.196999999999999</v>
      </c>
      <c r="O19" s="61">
        <f t="shared" si="5"/>
        <v>3</v>
      </c>
      <c r="P19" s="60">
        <f>VLOOKUP($A19,'Return Data'!$B$7:$R$2292,15,0)</f>
        <v>9.5672999999999995</v>
      </c>
      <c r="Q19" s="61">
        <f t="shared" si="7"/>
        <v>4</v>
      </c>
      <c r="R19" s="60">
        <f>VLOOKUP($A19,'Return Data'!$B$7:$R$2292,16,0)</f>
        <v>17.173500000000001</v>
      </c>
      <c r="S19" s="62">
        <f t="shared" si="6"/>
        <v>3</v>
      </c>
    </row>
    <row r="20" spans="1:19" x14ac:dyDescent="0.3">
      <c r="A20" s="58" t="s">
        <v>44</v>
      </c>
      <c r="B20" s="59">
        <f>VLOOKUP($A20,'Return Data'!$B$7:$R$2292,3,0)</f>
        <v>44918</v>
      </c>
      <c r="C20" s="60">
        <f>VLOOKUP($A20,'Return Data'!$B$7:$R$2292,4,0)</f>
        <v>17.16</v>
      </c>
      <c r="D20" s="60">
        <f>VLOOKUP($A20,'Return Data'!$B$7:$R$2292,10,0)</f>
        <v>0.70420000000000005</v>
      </c>
      <c r="E20" s="61">
        <f t="shared" si="0"/>
        <v>9</v>
      </c>
      <c r="F20" s="60">
        <f>VLOOKUP($A20,'Return Data'!$B$7:$R$2292,11,0)</f>
        <v>15.4001</v>
      </c>
      <c r="G20" s="61">
        <f t="shared" si="1"/>
        <v>7</v>
      </c>
      <c r="H20" s="60">
        <f>VLOOKUP($A20,'Return Data'!$B$7:$R$2292,12,0)</f>
        <v>4.0631000000000004</v>
      </c>
      <c r="I20" s="61">
        <f t="shared" si="2"/>
        <v>8</v>
      </c>
      <c r="J20" s="60">
        <f>VLOOKUP($A20,'Return Data'!$B$7:$R$2292,13,0)</f>
        <v>4.1894</v>
      </c>
      <c r="K20" s="61">
        <f t="shared" si="3"/>
        <v>5</v>
      </c>
      <c r="L20" s="60">
        <f>VLOOKUP($A20,'Return Data'!$B$7:$R$2292,17,0)</f>
        <v>17.875900000000001</v>
      </c>
      <c r="M20" s="61">
        <f t="shared" si="4"/>
        <v>9</v>
      </c>
      <c r="N20" s="60">
        <f>VLOOKUP($A20,'Return Data'!$B$7:$R$2292,14,0)</f>
        <v>16.744900000000001</v>
      </c>
      <c r="O20" s="61">
        <f t="shared" si="5"/>
        <v>6</v>
      </c>
      <c r="P20" s="60"/>
      <c r="Q20" s="61"/>
      <c r="R20" s="60">
        <f>VLOOKUP($A20,'Return Data'!$B$7:$R$2292,16,0)</f>
        <v>14.2552</v>
      </c>
      <c r="S20" s="62">
        <f t="shared" si="6"/>
        <v>8</v>
      </c>
    </row>
    <row r="21" spans="1:19" x14ac:dyDescent="0.3">
      <c r="A21" s="58" t="s">
        <v>45</v>
      </c>
      <c r="B21" s="59">
        <f>VLOOKUP($A21,'Return Data'!$B$7:$R$2292,3,0)</f>
        <v>44918</v>
      </c>
      <c r="C21" s="60">
        <f>VLOOKUP($A21,'Return Data'!$B$7:$R$2292,4,0)</f>
        <v>101.89279999999999</v>
      </c>
      <c r="D21" s="60">
        <f>VLOOKUP($A21,'Return Data'!$B$7:$R$2292,10,0)</f>
        <v>0.54890000000000005</v>
      </c>
      <c r="E21" s="61">
        <f t="shared" si="0"/>
        <v>10</v>
      </c>
      <c r="F21" s="60">
        <f>VLOOKUP($A21,'Return Data'!$B$7:$R$2292,11,0)</f>
        <v>15.1943</v>
      </c>
      <c r="G21" s="61">
        <f t="shared" si="1"/>
        <v>9</v>
      </c>
      <c r="H21" s="60">
        <f>VLOOKUP($A21,'Return Data'!$B$7:$R$2292,12,0)</f>
        <v>4.4573</v>
      </c>
      <c r="I21" s="61">
        <f t="shared" si="2"/>
        <v>6</v>
      </c>
      <c r="J21" s="60">
        <f>VLOOKUP($A21,'Return Data'!$B$7:$R$2292,13,0)</f>
        <v>3.3597000000000001</v>
      </c>
      <c r="K21" s="61">
        <f t="shared" si="3"/>
        <v>9</v>
      </c>
      <c r="L21" s="60">
        <f>VLOOKUP($A21,'Return Data'!$B$7:$R$2292,17,0)</f>
        <v>16.648700000000002</v>
      </c>
      <c r="M21" s="61">
        <f t="shared" si="4"/>
        <v>11</v>
      </c>
      <c r="N21" s="60">
        <f>VLOOKUP($A21,'Return Data'!$B$7:$R$2292,14,0)</f>
        <v>16.6374</v>
      </c>
      <c r="O21" s="61">
        <f t="shared" si="5"/>
        <v>7</v>
      </c>
      <c r="P21" s="60">
        <f>VLOOKUP($A21,'Return Data'!$B$7:$R$2292,15,0)</f>
        <v>11.3835</v>
      </c>
      <c r="Q21" s="61">
        <f>RANK(P21,P$8:P$21,0)</f>
        <v>2</v>
      </c>
      <c r="R21" s="60">
        <f>VLOOKUP($A21,'Return Data'!$B$7:$R$2292,16,0)</f>
        <v>14.238300000000001</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1.4758857142857145</v>
      </c>
      <c r="E23" s="69"/>
      <c r="F23" s="70">
        <f>AVERAGE(F8:F21)</f>
        <v>15.935835714285716</v>
      </c>
      <c r="G23" s="69"/>
      <c r="H23" s="70">
        <f>AVERAGE(H8:H21)</f>
        <v>4.6687500000000002</v>
      </c>
      <c r="I23" s="69"/>
      <c r="J23" s="70">
        <f>AVERAGE(J8:J21)</f>
        <v>4.6835714285714278</v>
      </c>
      <c r="K23" s="69"/>
      <c r="L23" s="70">
        <f>AVERAGE(L8:L21)</f>
        <v>19.906835714285712</v>
      </c>
      <c r="M23" s="69"/>
      <c r="N23" s="70">
        <f>AVERAGE(N8:N21)</f>
        <v>17.467042857142854</v>
      </c>
      <c r="O23" s="69"/>
      <c r="P23" s="70">
        <f>AVERAGE(P8:P21)</f>
        <v>8.3509333333333338</v>
      </c>
      <c r="Q23" s="69"/>
      <c r="R23" s="70">
        <f>AVERAGE(R8:R21)</f>
        <v>14.66095</v>
      </c>
      <c r="S23" s="71"/>
    </row>
    <row r="24" spans="1:19" x14ac:dyDescent="0.3">
      <c r="A24" s="68" t="s">
        <v>28</v>
      </c>
      <c r="B24" s="69"/>
      <c r="C24" s="69"/>
      <c r="D24" s="70">
        <f>MIN(D8:D21)</f>
        <v>-1.5598000000000001</v>
      </c>
      <c r="E24" s="69"/>
      <c r="F24" s="70">
        <f>MIN(F8:F21)</f>
        <v>12.777100000000001</v>
      </c>
      <c r="G24" s="69"/>
      <c r="H24" s="70">
        <f>MIN(H8:H21)</f>
        <v>1.8048</v>
      </c>
      <c r="I24" s="69"/>
      <c r="J24" s="70">
        <f>MIN(J8:J21)</f>
        <v>0.1651</v>
      </c>
      <c r="K24" s="69"/>
      <c r="L24" s="70">
        <f>MIN(L8:L21)</f>
        <v>13.563000000000001</v>
      </c>
      <c r="M24" s="69"/>
      <c r="N24" s="70">
        <f>MIN(N8:N21)</f>
        <v>13.2156</v>
      </c>
      <c r="O24" s="69"/>
      <c r="P24" s="70">
        <f>MIN(P8:P21)</f>
        <v>1.2507999999999999</v>
      </c>
      <c r="Q24" s="69"/>
      <c r="R24" s="70">
        <f>MIN(R8:R21)</f>
        <v>7.6863999999999999</v>
      </c>
      <c r="S24" s="71"/>
    </row>
    <row r="25" spans="1:19" ht="15" thickBot="1" x14ac:dyDescent="0.35">
      <c r="A25" s="72" t="s">
        <v>29</v>
      </c>
      <c r="B25" s="73"/>
      <c r="C25" s="73"/>
      <c r="D25" s="74">
        <f>MAX(D8:D21)</f>
        <v>5.1959999999999997</v>
      </c>
      <c r="E25" s="73"/>
      <c r="F25" s="74">
        <f>MAX(F8:F21)</f>
        <v>19.9297</v>
      </c>
      <c r="G25" s="73"/>
      <c r="H25" s="74">
        <f>MAX(H8:H21)</f>
        <v>11.537599999999999</v>
      </c>
      <c r="I25" s="73"/>
      <c r="J25" s="74">
        <f>MAX(J8:J21)</f>
        <v>14.1455</v>
      </c>
      <c r="K25" s="73"/>
      <c r="L25" s="74">
        <f>MAX(L8:L21)</f>
        <v>29.267499999999998</v>
      </c>
      <c r="M25" s="73"/>
      <c r="N25" s="74">
        <f>MAX(N8:N21)</f>
        <v>24.217600000000001</v>
      </c>
      <c r="O25" s="73"/>
      <c r="P25" s="74">
        <f>MAX(P8:P21)</f>
        <v>13.19</v>
      </c>
      <c r="Q25" s="73"/>
      <c r="R25" s="74">
        <f>MAX(R8:R21)</f>
        <v>19.7087</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1718</v>
      </c>
      <c r="B8" s="59">
        <f>VLOOKUP($A8,'Return Data'!$B$7:$R$2292,3,0)</f>
        <v>44918</v>
      </c>
      <c r="C8" s="60">
        <f>VLOOKUP($A8,'Return Data'!$B$7:$R$2292,4,0)</f>
        <v>639.96</v>
      </c>
      <c r="D8" s="60">
        <f>VLOOKUP($A8,'Return Data'!$B$7:$R$2292,10,0)</f>
        <v>-3.0230999999999999</v>
      </c>
      <c r="E8" s="61">
        <f t="shared" ref="E8:E33" si="0">RANK(D8,D$8:D$33,0)</f>
        <v>24</v>
      </c>
      <c r="F8" s="60">
        <f>VLOOKUP($A8,'Return Data'!$B$7:$R$2292,11,0)</f>
        <v>10.909700000000001</v>
      </c>
      <c r="G8" s="61">
        <f t="shared" ref="G8:G33" si="1">RANK(F8,F$8:F$33,0)</f>
        <v>22</v>
      </c>
      <c r="H8" s="60">
        <f>VLOOKUP($A8,'Return Data'!$B$7:$R$2292,12,0)</f>
        <v>-7.2709999999999999</v>
      </c>
      <c r="I8" s="61">
        <f t="shared" ref="I8:I33" si="2">RANK(H8,H$8:H$33,0)</f>
        <v>26</v>
      </c>
      <c r="J8" s="60">
        <f>VLOOKUP($A8,'Return Data'!$B$7:$R$2292,13,0)</f>
        <v>-12.3787</v>
      </c>
      <c r="K8" s="61">
        <f>RANK(J8,J$8:J$33,0)</f>
        <v>26</v>
      </c>
      <c r="L8" s="60">
        <f>VLOOKUP($A8,'Return Data'!$B$7:$R$2292,17,0)</f>
        <v>10.5366</v>
      </c>
      <c r="M8" s="61">
        <f>RANK(L8,L$8:L$33,0)</f>
        <v>25</v>
      </c>
      <c r="N8" s="60">
        <f>VLOOKUP($A8,'Return Data'!$B$7:$R$2292,14,0)</f>
        <v>12.533300000000001</v>
      </c>
      <c r="O8" s="61">
        <f>RANK(N8,N$8:N$33,0)</f>
        <v>23</v>
      </c>
      <c r="P8" s="60">
        <f>VLOOKUP($A8,'Return Data'!$B$7:$R$2292,15,0)</f>
        <v>6.4615</v>
      </c>
      <c r="Q8" s="61">
        <f>RANK(P8,P$8:P$33,0)</f>
        <v>19</v>
      </c>
      <c r="R8" s="60">
        <f>VLOOKUP($A8,'Return Data'!$B$7:$R$2292,16,0)</f>
        <v>14.6305</v>
      </c>
      <c r="S8" s="62">
        <f>RANK(R8,R$8:R$33,0)</f>
        <v>16</v>
      </c>
    </row>
    <row r="9" spans="1:20" x14ac:dyDescent="0.3">
      <c r="A9" s="58" t="s">
        <v>844</v>
      </c>
      <c r="B9" s="59">
        <f>VLOOKUP($A9,'Return Data'!$B$7:$R$2292,3,0)</f>
        <v>44918</v>
      </c>
      <c r="C9" s="60">
        <f>VLOOKUP($A9,'Return Data'!$B$7:$R$2292,4,0)</f>
        <v>20.32</v>
      </c>
      <c r="D9" s="60">
        <f>VLOOKUP($A9,'Return Data'!$B$7:$R$2292,10,0)</f>
        <v>-5.4884000000000004</v>
      </c>
      <c r="E9" s="61">
        <f t="shared" si="0"/>
        <v>26</v>
      </c>
      <c r="F9" s="60">
        <f>VLOOKUP($A9,'Return Data'!$B$7:$R$2292,11,0)</f>
        <v>9.0714000000000006</v>
      </c>
      <c r="G9" s="61">
        <f t="shared" si="1"/>
        <v>24</v>
      </c>
      <c r="H9" s="60">
        <f>VLOOKUP($A9,'Return Data'!$B$7:$R$2292,12,0)</f>
        <v>-5.0467000000000004</v>
      </c>
      <c r="I9" s="61">
        <f t="shared" si="2"/>
        <v>25</v>
      </c>
      <c r="J9" s="60">
        <f>VLOOKUP($A9,'Return Data'!$B$7:$R$2292,13,0)</f>
        <v>-7.7202999999999999</v>
      </c>
      <c r="K9" s="61">
        <f t="shared" ref="K9:K33" si="3">RANK(J9,J$8:J$33,0)</f>
        <v>25</v>
      </c>
      <c r="L9" s="60">
        <f>VLOOKUP($A9,'Return Data'!$B$7:$R$2292,17,0)</f>
        <v>16.158100000000001</v>
      </c>
      <c r="M9" s="61">
        <f t="shared" ref="M9:M33" si="4">RANK(L9,L$8:L$33,0)</f>
        <v>21</v>
      </c>
      <c r="N9" s="60">
        <f>VLOOKUP($A9,'Return Data'!$B$7:$R$2292,14,0)</f>
        <v>18.648499999999999</v>
      </c>
      <c r="O9" s="61">
        <f t="shared" ref="O9:O33" si="5">RANK(N9,N$8:N$33,0)</f>
        <v>7</v>
      </c>
      <c r="P9" s="60"/>
      <c r="Q9" s="61"/>
      <c r="R9" s="60">
        <f>VLOOKUP($A9,'Return Data'!$B$7:$R$2292,16,0)</f>
        <v>18.5213</v>
      </c>
      <c r="S9" s="62">
        <f t="shared" ref="S9:S33" si="6">RANK(R9,R$8:R$33,0)</f>
        <v>6</v>
      </c>
    </row>
    <row r="10" spans="1:20" x14ac:dyDescent="0.3">
      <c r="A10" s="58" t="s">
        <v>1978</v>
      </c>
      <c r="B10" s="59">
        <f>VLOOKUP($A10,'Return Data'!$B$7:$R$2292,3,0)</f>
        <v>44918</v>
      </c>
      <c r="C10" s="60">
        <f>VLOOKUP($A10,'Return Data'!$B$7:$R$2292,4,0)</f>
        <v>61.77</v>
      </c>
      <c r="D10" s="60">
        <f>VLOOKUP($A10,'Return Data'!$B$7:$R$2292,10,0)</f>
        <v>-1.1205000000000001</v>
      </c>
      <c r="E10" s="61">
        <f t="shared" si="0"/>
        <v>15</v>
      </c>
      <c r="F10" s="60">
        <f>VLOOKUP($A10,'Return Data'!$B$7:$R$2292,11,0)</f>
        <v>16.723400000000002</v>
      </c>
      <c r="G10" s="61">
        <f t="shared" si="1"/>
        <v>7</v>
      </c>
      <c r="H10" s="60">
        <f>VLOOKUP($A10,'Return Data'!$B$7:$R$2292,12,0)</f>
        <v>4.6593999999999998</v>
      </c>
      <c r="I10" s="61">
        <f t="shared" si="2"/>
        <v>12</v>
      </c>
      <c r="J10" s="60">
        <f>VLOOKUP($A10,'Return Data'!$B$7:$R$2292,13,0)</f>
        <v>1.9475</v>
      </c>
      <c r="K10" s="61">
        <f t="shared" si="3"/>
        <v>12</v>
      </c>
      <c r="L10" s="60">
        <f>VLOOKUP($A10,'Return Data'!$B$7:$R$2292,17,0)</f>
        <v>17.160900000000002</v>
      </c>
      <c r="M10" s="61">
        <f t="shared" si="4"/>
        <v>19</v>
      </c>
      <c r="N10" s="60">
        <f>VLOOKUP($A10,'Return Data'!$B$7:$R$2292,14,0)</f>
        <v>16.950299999999999</v>
      </c>
      <c r="O10" s="61">
        <f t="shared" si="5"/>
        <v>15</v>
      </c>
      <c r="P10" s="60">
        <f>VLOOKUP($A10,'Return Data'!$B$7:$R$2292,15,0)</f>
        <v>8.8149999999999995</v>
      </c>
      <c r="Q10" s="61">
        <f t="shared" ref="Q10:Q33" si="7">RANK(P10,P$8:P$33,0)</f>
        <v>17</v>
      </c>
      <c r="R10" s="60">
        <f>VLOOKUP($A10,'Return Data'!$B$7:$R$2292,16,0)</f>
        <v>12.876200000000001</v>
      </c>
      <c r="S10" s="62">
        <f t="shared" si="6"/>
        <v>22</v>
      </c>
    </row>
    <row r="11" spans="1:20" x14ac:dyDescent="0.3">
      <c r="A11" s="58" t="s">
        <v>846</v>
      </c>
      <c r="B11" s="59">
        <f>VLOOKUP($A11,'Return Data'!$B$7:$R$2292,3,0)</f>
        <v>44918</v>
      </c>
      <c r="C11" s="60">
        <f>VLOOKUP($A11,'Return Data'!$B$7:$R$2292,4,0)</f>
        <v>177.14</v>
      </c>
      <c r="D11" s="60">
        <f>VLOOKUP($A11,'Return Data'!$B$7:$R$2292,10,0)</f>
        <v>-1.9320999999999999</v>
      </c>
      <c r="E11" s="61">
        <f t="shared" si="0"/>
        <v>20</v>
      </c>
      <c r="F11" s="60">
        <f>VLOOKUP($A11,'Return Data'!$B$7:$R$2292,11,0)</f>
        <v>12.6701</v>
      </c>
      <c r="G11" s="61">
        <f t="shared" si="1"/>
        <v>18</v>
      </c>
      <c r="H11" s="60">
        <f>VLOOKUP($A11,'Return Data'!$B$7:$R$2292,12,0)</f>
        <v>2.7553999999999998</v>
      </c>
      <c r="I11" s="61">
        <f t="shared" si="2"/>
        <v>15</v>
      </c>
      <c r="J11" s="60">
        <f>VLOOKUP($A11,'Return Data'!$B$7:$R$2292,13,0)</f>
        <v>-0.91180000000000005</v>
      </c>
      <c r="K11" s="61">
        <f t="shared" si="3"/>
        <v>19</v>
      </c>
      <c r="L11" s="60">
        <f>VLOOKUP($A11,'Return Data'!$B$7:$R$2292,17,0)</f>
        <v>17.588999999999999</v>
      </c>
      <c r="M11" s="61">
        <f t="shared" si="4"/>
        <v>17</v>
      </c>
      <c r="N11" s="60">
        <f>VLOOKUP($A11,'Return Data'!$B$7:$R$2292,14,0)</f>
        <v>19.5242</v>
      </c>
      <c r="O11" s="61">
        <f t="shared" si="5"/>
        <v>4</v>
      </c>
      <c r="P11" s="60">
        <f>VLOOKUP($A11,'Return Data'!$B$7:$R$2292,15,0)</f>
        <v>11.477600000000001</v>
      </c>
      <c r="Q11" s="61">
        <f t="shared" si="7"/>
        <v>10</v>
      </c>
      <c r="R11" s="60">
        <f>VLOOKUP($A11,'Return Data'!$B$7:$R$2292,16,0)</f>
        <v>20.417999999999999</v>
      </c>
      <c r="S11" s="62">
        <f t="shared" si="6"/>
        <v>3</v>
      </c>
    </row>
    <row r="12" spans="1:20" x14ac:dyDescent="0.3">
      <c r="A12" s="58" t="s">
        <v>848</v>
      </c>
      <c r="B12" s="59">
        <f>VLOOKUP($A12,'Return Data'!$B$7:$R$2292,3,0)</f>
        <v>44918</v>
      </c>
      <c r="C12" s="60">
        <f>VLOOKUP($A12,'Return Data'!$B$7:$R$2292,4,0)</f>
        <v>387.94900000000001</v>
      </c>
      <c r="D12" s="60">
        <f>VLOOKUP($A12,'Return Data'!$B$7:$R$2292,10,0)</f>
        <v>0.38240000000000002</v>
      </c>
      <c r="E12" s="61">
        <f t="shared" si="0"/>
        <v>5</v>
      </c>
      <c r="F12" s="60">
        <f>VLOOKUP($A12,'Return Data'!$B$7:$R$2292,11,0)</f>
        <v>15.617599999999999</v>
      </c>
      <c r="G12" s="61">
        <f t="shared" si="1"/>
        <v>11</v>
      </c>
      <c r="H12" s="60">
        <f>VLOOKUP($A12,'Return Data'!$B$7:$R$2292,12,0)</f>
        <v>6.4124999999999996</v>
      </c>
      <c r="I12" s="61">
        <f t="shared" si="2"/>
        <v>8</v>
      </c>
      <c r="J12" s="60">
        <f>VLOOKUP($A12,'Return Data'!$B$7:$R$2292,13,0)</f>
        <v>3.4582999999999999</v>
      </c>
      <c r="K12" s="61">
        <f t="shared" si="3"/>
        <v>9</v>
      </c>
      <c r="L12" s="60">
        <f>VLOOKUP($A12,'Return Data'!$B$7:$R$2292,17,0)</f>
        <v>17.908200000000001</v>
      </c>
      <c r="M12" s="61">
        <f t="shared" si="4"/>
        <v>15</v>
      </c>
      <c r="N12" s="60">
        <f>VLOOKUP($A12,'Return Data'!$B$7:$R$2292,14,0)</f>
        <v>16.244299999999999</v>
      </c>
      <c r="O12" s="61">
        <f t="shared" si="5"/>
        <v>16</v>
      </c>
      <c r="P12" s="60">
        <f>VLOOKUP($A12,'Return Data'!$B$7:$R$2292,15,0)</f>
        <v>10.0701</v>
      </c>
      <c r="Q12" s="61">
        <f t="shared" si="7"/>
        <v>15</v>
      </c>
      <c r="R12" s="60">
        <f>VLOOKUP($A12,'Return Data'!$B$7:$R$2292,16,0)</f>
        <v>15.6852</v>
      </c>
      <c r="S12" s="62">
        <f t="shared" si="6"/>
        <v>12</v>
      </c>
    </row>
    <row r="13" spans="1:20" x14ac:dyDescent="0.3">
      <c r="A13" s="58" t="s">
        <v>850</v>
      </c>
      <c r="B13" s="59">
        <f>VLOOKUP($A13,'Return Data'!$B$7:$R$2292,3,0)</f>
        <v>44918</v>
      </c>
      <c r="C13" s="60">
        <f>VLOOKUP($A13,'Return Data'!$B$7:$R$2292,4,0)</f>
        <v>59.296999999999997</v>
      </c>
      <c r="D13" s="60">
        <f>VLOOKUP($A13,'Return Data'!$B$7:$R$2292,10,0)</f>
        <v>-1.7952999999999999</v>
      </c>
      <c r="E13" s="61">
        <f t="shared" si="0"/>
        <v>18</v>
      </c>
      <c r="F13" s="60">
        <f>VLOOKUP($A13,'Return Data'!$B$7:$R$2292,11,0)</f>
        <v>15.037100000000001</v>
      </c>
      <c r="G13" s="61">
        <f t="shared" si="1"/>
        <v>12</v>
      </c>
      <c r="H13" s="60">
        <f>VLOOKUP($A13,'Return Data'!$B$7:$R$2292,12,0)</f>
        <v>3.4508999999999999</v>
      </c>
      <c r="I13" s="61">
        <f t="shared" si="2"/>
        <v>14</v>
      </c>
      <c r="J13" s="60">
        <f>VLOOKUP($A13,'Return Data'!$B$7:$R$2292,13,0)</f>
        <v>2.4056999999999999</v>
      </c>
      <c r="K13" s="61">
        <f t="shared" si="3"/>
        <v>10</v>
      </c>
      <c r="L13" s="60">
        <f>VLOOKUP($A13,'Return Data'!$B$7:$R$2292,17,0)</f>
        <v>19.6496</v>
      </c>
      <c r="M13" s="61">
        <f t="shared" si="4"/>
        <v>11</v>
      </c>
      <c r="N13" s="60">
        <f>VLOOKUP($A13,'Return Data'!$B$7:$R$2292,14,0)</f>
        <v>18.475100000000001</v>
      </c>
      <c r="O13" s="61">
        <f t="shared" si="5"/>
        <v>8</v>
      </c>
      <c r="P13" s="60">
        <f>VLOOKUP($A13,'Return Data'!$B$7:$R$2292,15,0)</f>
        <v>12.952</v>
      </c>
      <c r="Q13" s="61">
        <f t="shared" si="7"/>
        <v>3</v>
      </c>
      <c r="R13" s="60">
        <f>VLOOKUP($A13,'Return Data'!$B$7:$R$2292,16,0)</f>
        <v>15.3238</v>
      </c>
      <c r="S13" s="62">
        <f t="shared" si="6"/>
        <v>14</v>
      </c>
    </row>
    <row r="14" spans="1:20" x14ac:dyDescent="0.3">
      <c r="A14" s="58" t="s">
        <v>853</v>
      </c>
      <c r="B14" s="59">
        <f>VLOOKUP($A14,'Return Data'!$B$7:$R$2292,3,0)</f>
        <v>44918</v>
      </c>
      <c r="C14" s="60">
        <f>VLOOKUP($A14,'Return Data'!$B$7:$R$2292,4,0)</f>
        <v>127.3244</v>
      </c>
      <c r="D14" s="60">
        <f>VLOOKUP($A14,'Return Data'!$B$7:$R$2292,10,0)</f>
        <v>-1.3145</v>
      </c>
      <c r="E14" s="61">
        <f t="shared" si="0"/>
        <v>16</v>
      </c>
      <c r="F14" s="60">
        <f>VLOOKUP($A14,'Return Data'!$B$7:$R$2292,11,0)</f>
        <v>8.3901000000000003</v>
      </c>
      <c r="G14" s="61">
        <f t="shared" si="1"/>
        <v>25</v>
      </c>
      <c r="H14" s="60">
        <f>VLOOKUP($A14,'Return Data'!$B$7:$R$2292,12,0)</f>
        <v>1.246</v>
      </c>
      <c r="I14" s="61">
        <f t="shared" si="2"/>
        <v>19</v>
      </c>
      <c r="J14" s="60">
        <f>VLOOKUP($A14,'Return Data'!$B$7:$R$2292,13,0)</f>
        <v>-2.8182999999999998</v>
      </c>
      <c r="K14" s="61">
        <f t="shared" si="3"/>
        <v>23</v>
      </c>
      <c r="L14" s="60">
        <f>VLOOKUP($A14,'Return Data'!$B$7:$R$2292,17,0)</f>
        <v>17.072299999999998</v>
      </c>
      <c r="M14" s="61">
        <f t="shared" si="4"/>
        <v>20</v>
      </c>
      <c r="N14" s="60">
        <f>VLOOKUP($A14,'Return Data'!$B$7:$R$2292,14,0)</f>
        <v>15.0764</v>
      </c>
      <c r="O14" s="61">
        <f t="shared" si="5"/>
        <v>20</v>
      </c>
      <c r="P14" s="60">
        <f>VLOOKUP($A14,'Return Data'!$B$7:$R$2292,15,0)</f>
        <v>8.4521999999999995</v>
      </c>
      <c r="Q14" s="61">
        <f t="shared" si="7"/>
        <v>18</v>
      </c>
      <c r="R14" s="60">
        <f>VLOOKUP($A14,'Return Data'!$B$7:$R$2292,16,0)</f>
        <v>13.591799999999999</v>
      </c>
      <c r="S14" s="62">
        <f t="shared" si="6"/>
        <v>20</v>
      </c>
    </row>
    <row r="15" spans="1:20" x14ac:dyDescent="0.3">
      <c r="A15" s="58" t="s">
        <v>1832</v>
      </c>
      <c r="B15" s="59">
        <f>VLOOKUP($A15,'Return Data'!$B$7:$R$2292,3,0)</f>
        <v>44918</v>
      </c>
      <c r="C15" s="60">
        <f>VLOOKUP($A15,'Return Data'!$B$7:$R$2292,4,0)</f>
        <v>199.477</v>
      </c>
      <c r="D15" s="60">
        <f>VLOOKUP($A15,'Return Data'!$B$7:$R$2292,10,0)</f>
        <v>2.2100000000000002E-2</v>
      </c>
      <c r="E15" s="61">
        <f t="shared" si="0"/>
        <v>8</v>
      </c>
      <c r="F15" s="60">
        <f>VLOOKUP($A15,'Return Data'!$B$7:$R$2292,11,0)</f>
        <v>15.680400000000001</v>
      </c>
      <c r="G15" s="61">
        <f t="shared" si="1"/>
        <v>10</v>
      </c>
      <c r="H15" s="60">
        <f>VLOOKUP($A15,'Return Data'!$B$7:$R$2292,12,0)</f>
        <v>7.1414</v>
      </c>
      <c r="I15" s="61">
        <f t="shared" si="2"/>
        <v>7</v>
      </c>
      <c r="J15" s="60">
        <f>VLOOKUP($A15,'Return Data'!$B$7:$R$2292,13,0)</f>
        <v>6.63</v>
      </c>
      <c r="K15" s="61">
        <f t="shared" si="3"/>
        <v>7</v>
      </c>
      <c r="L15" s="60">
        <f>VLOOKUP($A15,'Return Data'!$B$7:$R$2292,17,0)</f>
        <v>24.683599999999998</v>
      </c>
      <c r="M15" s="61">
        <f t="shared" si="4"/>
        <v>2</v>
      </c>
      <c r="N15" s="60">
        <f>VLOOKUP($A15,'Return Data'!$B$7:$R$2292,14,0)</f>
        <v>19.345800000000001</v>
      </c>
      <c r="O15" s="61">
        <f t="shared" si="5"/>
        <v>5</v>
      </c>
      <c r="P15" s="60">
        <f>VLOOKUP($A15,'Return Data'!$B$7:$R$2292,15,0)</f>
        <v>11.642899999999999</v>
      </c>
      <c r="Q15" s="61">
        <f t="shared" si="7"/>
        <v>9</v>
      </c>
      <c r="R15" s="60">
        <f>VLOOKUP($A15,'Return Data'!$B$7:$R$2292,16,0)</f>
        <v>11.563000000000001</v>
      </c>
      <c r="S15" s="62">
        <f t="shared" si="6"/>
        <v>25</v>
      </c>
    </row>
    <row r="16" spans="1:20" x14ac:dyDescent="0.3">
      <c r="A16" t="s">
        <v>2038</v>
      </c>
      <c r="B16" s="59">
        <f>VLOOKUP($A16,'Return Data'!$B$7:$R$2292,3,0)</f>
        <v>44918</v>
      </c>
      <c r="C16" s="60">
        <f>VLOOKUP($A16,'Return Data'!$B$7:$R$2292,4,0)</f>
        <v>16.119</v>
      </c>
      <c r="D16" s="60">
        <f>VLOOKUP($A16,'Return Data'!$B$7:$R$2292,10,0)</f>
        <v>-2.0461</v>
      </c>
      <c r="E16" s="61">
        <f t="shared" si="0"/>
        <v>21</v>
      </c>
      <c r="F16" s="60">
        <f>VLOOKUP($A16,'Return Data'!$B$7:$R$2292,11,0)</f>
        <v>12.228999999999999</v>
      </c>
      <c r="G16" s="61">
        <f t="shared" si="1"/>
        <v>19</v>
      </c>
      <c r="H16" s="60">
        <f>VLOOKUP($A16,'Return Data'!$B$7:$R$2292,12,0)</f>
        <v>-0.97189999999999999</v>
      </c>
      <c r="I16" s="61">
        <f t="shared" si="2"/>
        <v>24</v>
      </c>
      <c r="J16" s="60">
        <f>VLOOKUP($A16,'Return Data'!$B$7:$R$2292,13,0)</f>
        <v>-3.2054999999999998</v>
      </c>
      <c r="K16" s="61">
        <f t="shared" si="3"/>
        <v>24</v>
      </c>
      <c r="L16" s="60">
        <f>VLOOKUP($A16,'Return Data'!$B$7:$R$2292,17,0)</f>
        <v>15.3201</v>
      </c>
      <c r="M16" s="61">
        <f t="shared" si="4"/>
        <v>23</v>
      </c>
      <c r="N16" s="60">
        <f>VLOOKUP($A16,'Return Data'!$B$7:$R$2292,14,0)</f>
        <v>15.234999999999999</v>
      </c>
      <c r="O16" s="61">
        <f t="shared" si="5"/>
        <v>18</v>
      </c>
      <c r="P16" s="60"/>
      <c r="Q16" s="61"/>
      <c r="R16" s="60">
        <f>VLOOKUP($A16,'Return Data'!$B$7:$R$2292,16,0)</f>
        <v>13.6061</v>
      </c>
      <c r="S16" s="62">
        <f t="shared" si="6"/>
        <v>18</v>
      </c>
    </row>
    <row r="17" spans="1:19" x14ac:dyDescent="0.3">
      <c r="A17" s="58" t="s">
        <v>855</v>
      </c>
      <c r="B17" s="59">
        <f>VLOOKUP($A17,'Return Data'!$B$7:$R$2292,3,0)</f>
        <v>44918</v>
      </c>
      <c r="C17" s="60">
        <f>VLOOKUP($A17,'Return Data'!$B$7:$R$2292,4,0)</f>
        <v>628.70000000000005</v>
      </c>
      <c r="D17" s="60">
        <f>VLOOKUP($A17,'Return Data'!$B$7:$R$2292,10,0)</f>
        <v>3.1501000000000001</v>
      </c>
      <c r="E17" s="61">
        <f t="shared" si="0"/>
        <v>1</v>
      </c>
      <c r="F17" s="60">
        <f>VLOOKUP($A17,'Return Data'!$B$7:$R$2292,11,0)</f>
        <v>17.067599999999999</v>
      </c>
      <c r="G17" s="61">
        <f t="shared" si="1"/>
        <v>6</v>
      </c>
      <c r="H17" s="60">
        <f>VLOOKUP($A17,'Return Data'!$B$7:$R$2292,12,0)</f>
        <v>10.9777</v>
      </c>
      <c r="I17" s="61">
        <f t="shared" si="2"/>
        <v>2</v>
      </c>
      <c r="J17" s="60">
        <f>VLOOKUP($A17,'Return Data'!$B$7:$R$2292,13,0)</f>
        <v>11.8146</v>
      </c>
      <c r="K17" s="61">
        <f t="shared" si="3"/>
        <v>2</v>
      </c>
      <c r="L17" s="60">
        <f>VLOOKUP($A17,'Return Data'!$B$7:$R$2292,17,0)</f>
        <v>26.556699999999999</v>
      </c>
      <c r="M17" s="61">
        <f t="shared" si="4"/>
        <v>1</v>
      </c>
      <c r="N17" s="60">
        <f>VLOOKUP($A17,'Return Data'!$B$7:$R$2292,14,0)</f>
        <v>21.334700000000002</v>
      </c>
      <c r="O17" s="61">
        <f t="shared" si="5"/>
        <v>2</v>
      </c>
      <c r="P17" s="60">
        <f>VLOOKUP($A17,'Return Data'!$B$7:$R$2292,15,0)</f>
        <v>12.414999999999999</v>
      </c>
      <c r="Q17" s="61">
        <f t="shared" si="7"/>
        <v>6</v>
      </c>
      <c r="R17" s="60">
        <f>VLOOKUP($A17,'Return Data'!$B$7:$R$2292,16,0)</f>
        <v>15.113200000000001</v>
      </c>
      <c r="S17" s="62">
        <f t="shared" si="6"/>
        <v>15</v>
      </c>
    </row>
    <row r="18" spans="1:19" x14ac:dyDescent="0.3">
      <c r="A18" s="58" t="s">
        <v>856</v>
      </c>
      <c r="B18" s="59">
        <f>VLOOKUP($A18,'Return Data'!$B$7:$R$2292,3,0)</f>
        <v>44918</v>
      </c>
      <c r="C18" s="60">
        <f>VLOOKUP($A18,'Return Data'!$B$7:$R$2292,4,0)</f>
        <v>81.37</v>
      </c>
      <c r="D18" s="60">
        <f>VLOOKUP($A18,'Return Data'!$B$7:$R$2292,10,0)</f>
        <v>2.2763</v>
      </c>
      <c r="E18" s="61">
        <f t="shared" si="0"/>
        <v>3</v>
      </c>
      <c r="F18" s="60">
        <f>VLOOKUP($A18,'Return Data'!$B$7:$R$2292,11,0)</f>
        <v>18.511500000000002</v>
      </c>
      <c r="G18" s="61">
        <f t="shared" si="1"/>
        <v>4</v>
      </c>
      <c r="H18" s="60">
        <f>VLOOKUP($A18,'Return Data'!$B$7:$R$2292,12,0)</f>
        <v>7.8605999999999998</v>
      </c>
      <c r="I18" s="61">
        <f t="shared" si="2"/>
        <v>5</v>
      </c>
      <c r="J18" s="60">
        <f>VLOOKUP($A18,'Return Data'!$B$7:$R$2292,13,0)</f>
        <v>6.8548999999999998</v>
      </c>
      <c r="K18" s="61">
        <f t="shared" si="3"/>
        <v>6</v>
      </c>
      <c r="L18" s="60">
        <f>VLOOKUP($A18,'Return Data'!$B$7:$R$2292,17,0)</f>
        <v>20.498899999999999</v>
      </c>
      <c r="M18" s="61">
        <f t="shared" si="4"/>
        <v>10</v>
      </c>
      <c r="N18" s="60">
        <f>VLOOKUP($A18,'Return Data'!$B$7:$R$2292,14,0)</f>
        <v>17.937999999999999</v>
      </c>
      <c r="O18" s="61">
        <f t="shared" si="5"/>
        <v>13</v>
      </c>
      <c r="P18" s="60">
        <f>VLOOKUP($A18,'Return Data'!$B$7:$R$2292,15,0)</f>
        <v>10.548500000000001</v>
      </c>
      <c r="Q18" s="61">
        <f t="shared" si="7"/>
        <v>14</v>
      </c>
      <c r="R18" s="60">
        <f>VLOOKUP($A18,'Return Data'!$B$7:$R$2292,16,0)</f>
        <v>13.593</v>
      </c>
      <c r="S18" s="62">
        <f t="shared" si="6"/>
        <v>19</v>
      </c>
    </row>
    <row r="19" spans="1:19" x14ac:dyDescent="0.3">
      <c r="A19" s="58" t="s">
        <v>859</v>
      </c>
      <c r="B19" s="59">
        <f>VLOOKUP($A19,'Return Data'!$B$7:$R$2292,3,0)</f>
        <v>44918</v>
      </c>
      <c r="C19" s="60">
        <f>VLOOKUP($A19,'Return Data'!$B$7:$R$2292,4,0)</f>
        <v>59.58</v>
      </c>
      <c r="D19" s="60">
        <f>VLOOKUP($A19,'Return Data'!$B$7:$R$2292,10,0)</f>
        <v>0.1176</v>
      </c>
      <c r="E19" s="61">
        <f t="shared" si="0"/>
        <v>7</v>
      </c>
      <c r="F19" s="60">
        <f>VLOOKUP($A19,'Return Data'!$B$7:$R$2292,11,0)</f>
        <v>16.253699999999998</v>
      </c>
      <c r="G19" s="61">
        <f t="shared" si="1"/>
        <v>9</v>
      </c>
      <c r="H19" s="60">
        <f>VLOOKUP($A19,'Return Data'!$B$7:$R$2292,12,0)</f>
        <v>4.2154999999999996</v>
      </c>
      <c r="I19" s="61">
        <f t="shared" si="2"/>
        <v>13</v>
      </c>
      <c r="J19" s="60">
        <f>VLOOKUP($A19,'Return Data'!$B$7:$R$2292,13,0)</f>
        <v>0.88049999999999995</v>
      </c>
      <c r="K19" s="61">
        <f t="shared" si="3"/>
        <v>15</v>
      </c>
      <c r="L19" s="60">
        <f>VLOOKUP($A19,'Return Data'!$B$7:$R$2292,17,0)</f>
        <v>15.141999999999999</v>
      </c>
      <c r="M19" s="61">
        <f t="shared" si="4"/>
        <v>24</v>
      </c>
      <c r="N19" s="60">
        <f>VLOOKUP($A19,'Return Data'!$B$7:$R$2292,14,0)</f>
        <v>14.0855</v>
      </c>
      <c r="O19" s="61">
        <f t="shared" si="5"/>
        <v>22</v>
      </c>
      <c r="P19" s="60">
        <f>VLOOKUP($A19,'Return Data'!$B$7:$R$2292,15,0)</f>
        <v>11.055099999999999</v>
      </c>
      <c r="Q19" s="61">
        <f t="shared" si="7"/>
        <v>11</v>
      </c>
      <c r="R19" s="60">
        <f>VLOOKUP($A19,'Return Data'!$B$7:$R$2292,16,0)</f>
        <v>15.8165</v>
      </c>
      <c r="S19" s="62">
        <f t="shared" si="6"/>
        <v>11</v>
      </c>
    </row>
    <row r="20" spans="1:19" x14ac:dyDescent="0.3">
      <c r="A20" s="58" t="s">
        <v>861</v>
      </c>
      <c r="B20" s="59">
        <f>VLOOKUP($A20,'Return Data'!$B$7:$R$2292,3,0)</f>
        <v>44918</v>
      </c>
      <c r="C20" s="60">
        <f>VLOOKUP($A20,'Return Data'!$B$7:$R$2292,4,0)</f>
        <v>226.023</v>
      </c>
      <c r="D20" s="60">
        <f>VLOOKUP($A20,'Return Data'!$B$7:$R$2292,10,0)</f>
        <v>-0.43259999999999998</v>
      </c>
      <c r="E20" s="61">
        <f t="shared" si="0"/>
        <v>12</v>
      </c>
      <c r="F20" s="60">
        <f>VLOOKUP($A20,'Return Data'!$B$7:$R$2292,11,0)</f>
        <v>16.4209</v>
      </c>
      <c r="G20" s="61">
        <f t="shared" si="1"/>
        <v>8</v>
      </c>
      <c r="H20" s="60">
        <f>VLOOKUP($A20,'Return Data'!$B$7:$R$2292,12,0)</f>
        <v>6.0628000000000002</v>
      </c>
      <c r="I20" s="61">
        <f t="shared" si="2"/>
        <v>9</v>
      </c>
      <c r="J20" s="60">
        <f>VLOOKUP($A20,'Return Data'!$B$7:$R$2292,13,0)</f>
        <v>6.8944999999999999</v>
      </c>
      <c r="K20" s="61">
        <f t="shared" si="3"/>
        <v>5</v>
      </c>
      <c r="L20" s="60">
        <f>VLOOKUP($A20,'Return Data'!$B$7:$R$2292,17,0)</f>
        <v>19.013200000000001</v>
      </c>
      <c r="M20" s="61">
        <f t="shared" si="4"/>
        <v>13</v>
      </c>
      <c r="N20" s="60">
        <f>VLOOKUP($A20,'Return Data'!$B$7:$R$2292,14,0)</f>
        <v>18.1462</v>
      </c>
      <c r="O20" s="61">
        <f t="shared" si="5"/>
        <v>11</v>
      </c>
      <c r="P20" s="60">
        <f>VLOOKUP($A20,'Return Data'!$B$7:$R$2292,15,0)</f>
        <v>12.4681</v>
      </c>
      <c r="Q20" s="61">
        <f t="shared" si="7"/>
        <v>5</v>
      </c>
      <c r="R20" s="60">
        <f>VLOOKUP($A20,'Return Data'!$B$7:$R$2292,16,0)</f>
        <v>16.142299999999999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9</v>
      </c>
      <c r="F21" s="60">
        <f>VLOOKUP($A21,'Return Data'!$B$7:$R$2292,11,0)</f>
        <v>0</v>
      </c>
      <c r="G21" s="61">
        <f t="shared" si="1"/>
        <v>26</v>
      </c>
      <c r="H21" s="60">
        <f>VLOOKUP($A21,'Return Data'!$B$7:$R$2292,12,0)</f>
        <v>0</v>
      </c>
      <c r="I21" s="61">
        <f t="shared" si="2"/>
        <v>22</v>
      </c>
      <c r="J21" s="60">
        <f>VLOOKUP($A21,'Return Data'!$B$7:$R$2292,13,0)</f>
        <v>0</v>
      </c>
      <c r="K21" s="61">
        <f t="shared" si="3"/>
        <v>17</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44918</v>
      </c>
      <c r="C22" s="60">
        <f>VLOOKUP($A22,'Return Data'!$B$7:$R$2292,4,0)</f>
        <v>26.2059</v>
      </c>
      <c r="D22" s="60">
        <f>VLOOKUP($A22,'Return Data'!$B$7:$R$2292,10,0)</f>
        <v>-4.3402000000000003</v>
      </c>
      <c r="E22" s="61">
        <f t="shared" si="0"/>
        <v>25</v>
      </c>
      <c r="F22" s="60">
        <f>VLOOKUP($A22,'Return Data'!$B$7:$R$2292,11,0)</f>
        <v>10.375999999999999</v>
      </c>
      <c r="G22" s="61">
        <f t="shared" si="1"/>
        <v>23</v>
      </c>
      <c r="H22" s="60">
        <f>VLOOKUP($A22,'Return Data'!$B$7:$R$2292,12,0)</f>
        <v>-0.46679999999999999</v>
      </c>
      <c r="I22" s="61">
        <f t="shared" si="2"/>
        <v>23</v>
      </c>
      <c r="J22" s="60">
        <f>VLOOKUP($A22,'Return Data'!$B$7:$R$2292,13,0)</f>
        <v>-1.3001</v>
      </c>
      <c r="K22" s="61">
        <f t="shared" si="3"/>
        <v>20</v>
      </c>
      <c r="L22" s="60">
        <f>VLOOKUP($A22,'Return Data'!$B$7:$R$2292,17,0)</f>
        <v>15.829599999999999</v>
      </c>
      <c r="M22" s="61">
        <f t="shared" si="4"/>
        <v>22</v>
      </c>
      <c r="N22" s="60">
        <f>VLOOKUP($A22,'Return Data'!$B$7:$R$2292,14,0)</f>
        <v>15.178699999999999</v>
      </c>
      <c r="O22" s="61">
        <f t="shared" si="5"/>
        <v>19</v>
      </c>
      <c r="P22" s="60">
        <f>VLOOKUP($A22,'Return Data'!$B$7:$R$2292,15,0)</f>
        <v>10.762499999999999</v>
      </c>
      <c r="Q22" s="61">
        <f t="shared" si="7"/>
        <v>13</v>
      </c>
      <c r="R22" s="60">
        <f>VLOOKUP($A22,'Return Data'!$B$7:$R$2292,16,0)</f>
        <v>13.092700000000001</v>
      </c>
      <c r="S22" s="62">
        <f t="shared" si="6"/>
        <v>21</v>
      </c>
    </row>
    <row r="23" spans="1:19" x14ac:dyDescent="0.3">
      <c r="A23" s="58" t="s">
        <v>866</v>
      </c>
      <c r="B23" s="59">
        <f>VLOOKUP($A23,'Return Data'!$B$7:$R$2292,3,0)</f>
        <v>44918</v>
      </c>
      <c r="C23" s="60">
        <f>VLOOKUP($A23,'Return Data'!$B$7:$R$2292,4,0)</f>
        <v>17.5291</v>
      </c>
      <c r="D23" s="60">
        <f>VLOOKUP($A23,'Return Data'!$B$7:$R$2292,10,0)</f>
        <v>-2.7149999999999999</v>
      </c>
      <c r="E23" s="61">
        <f t="shared" si="0"/>
        <v>23</v>
      </c>
      <c r="F23" s="60">
        <f>VLOOKUP($A23,'Return Data'!$B$7:$R$2292,11,0)</f>
        <v>11.886200000000001</v>
      </c>
      <c r="G23" s="61">
        <f t="shared" si="1"/>
        <v>20</v>
      </c>
      <c r="H23" s="60">
        <f>VLOOKUP($A23,'Return Data'!$B$7:$R$2292,12,0)</f>
        <v>0.43369999999999997</v>
      </c>
      <c r="I23" s="61">
        <f t="shared" si="2"/>
        <v>21</v>
      </c>
      <c r="J23" s="60">
        <f>VLOOKUP($A23,'Return Data'!$B$7:$R$2292,13,0)</f>
        <v>0.86250000000000004</v>
      </c>
      <c r="K23" s="61">
        <f t="shared" si="3"/>
        <v>16</v>
      </c>
      <c r="L23" s="60">
        <f>VLOOKUP($A23,'Return Data'!$B$7:$R$2292,17,0)</f>
        <v>22.598700000000001</v>
      </c>
      <c r="M23" s="61">
        <f t="shared" si="4"/>
        <v>5</v>
      </c>
      <c r="N23" s="60"/>
      <c r="O23" s="61"/>
      <c r="P23" s="60"/>
      <c r="Q23" s="61"/>
      <c r="R23" s="60">
        <f>VLOOKUP($A23,'Return Data'!$B$7:$R$2292,16,0)</f>
        <v>20.6982</v>
      </c>
      <c r="S23" s="62">
        <f t="shared" si="6"/>
        <v>2</v>
      </c>
    </row>
    <row r="24" spans="1:19" x14ac:dyDescent="0.3">
      <c r="A24" s="58" t="s">
        <v>868</v>
      </c>
      <c r="B24" s="59">
        <f>VLOOKUP($A24,'Return Data'!$B$7:$R$2292,3,0)</f>
        <v>44918</v>
      </c>
      <c r="C24" s="60">
        <f>VLOOKUP($A24,'Return Data'!$B$7:$R$2292,4,0)</f>
        <v>103.374</v>
      </c>
      <c r="D24" s="60">
        <f>VLOOKUP($A24,'Return Data'!$B$7:$R$2292,10,0)</f>
        <v>-0.3019</v>
      </c>
      <c r="E24" s="61">
        <f t="shared" si="0"/>
        <v>11</v>
      </c>
      <c r="F24" s="60">
        <f>VLOOKUP($A24,'Return Data'!$B$7:$R$2292,11,0)</f>
        <v>11.4148</v>
      </c>
      <c r="G24" s="61">
        <f t="shared" si="1"/>
        <v>21</v>
      </c>
      <c r="H24" s="60">
        <f>VLOOKUP($A24,'Return Data'!$B$7:$R$2292,12,0)</f>
        <v>0.77600000000000002</v>
      </c>
      <c r="I24" s="61">
        <f t="shared" si="2"/>
        <v>20</v>
      </c>
      <c r="J24" s="60">
        <f>VLOOKUP($A24,'Return Data'!$B$7:$R$2292,13,0)</f>
        <v>-1.4115</v>
      </c>
      <c r="K24" s="61">
        <f t="shared" si="3"/>
        <v>21</v>
      </c>
      <c r="L24" s="60">
        <f>VLOOKUP($A24,'Return Data'!$B$7:$R$2292,17,0)</f>
        <v>18.194099999999999</v>
      </c>
      <c r="M24" s="61">
        <f t="shared" si="4"/>
        <v>14</v>
      </c>
      <c r="N24" s="60">
        <f>VLOOKUP($A24,'Return Data'!$B$7:$R$2292,14,0)</f>
        <v>19.182500000000001</v>
      </c>
      <c r="O24" s="61">
        <f t="shared" si="5"/>
        <v>6</v>
      </c>
      <c r="P24" s="60">
        <f>VLOOKUP($A24,'Return Data'!$B$7:$R$2292,15,0)</f>
        <v>13.372299999999999</v>
      </c>
      <c r="Q24" s="61">
        <f t="shared" si="7"/>
        <v>2</v>
      </c>
      <c r="R24" s="60">
        <f>VLOOKUP($A24,'Return Data'!$B$7:$R$2292,16,0)</f>
        <v>22.161100000000001</v>
      </c>
      <c r="S24" s="62">
        <f t="shared" si="6"/>
        <v>1</v>
      </c>
    </row>
    <row r="25" spans="1:19" x14ac:dyDescent="0.3">
      <c r="A25" s="58" t="s">
        <v>870</v>
      </c>
      <c r="B25" s="59">
        <f>VLOOKUP($A25,'Return Data'!$B$7:$R$2292,3,0)</f>
        <v>44918</v>
      </c>
      <c r="C25" s="60">
        <f>VLOOKUP($A25,'Return Data'!$B$7:$R$2292,4,0)</f>
        <v>17.578099999999999</v>
      </c>
      <c r="D25" s="60">
        <f>VLOOKUP($A25,'Return Data'!$B$7:$R$2292,10,0)</f>
        <v>2.5632000000000001</v>
      </c>
      <c r="E25" s="61">
        <f t="shared" si="0"/>
        <v>2</v>
      </c>
      <c r="F25" s="60">
        <f>VLOOKUP($A25,'Return Data'!$B$7:$R$2292,11,0)</f>
        <v>20.985499999999998</v>
      </c>
      <c r="G25" s="61">
        <f t="shared" si="1"/>
        <v>2</v>
      </c>
      <c r="H25" s="60">
        <f>VLOOKUP($A25,'Return Data'!$B$7:$R$2292,12,0)</f>
        <v>10.132300000000001</v>
      </c>
      <c r="I25" s="61">
        <f t="shared" si="2"/>
        <v>4</v>
      </c>
      <c r="J25" s="60">
        <f>VLOOKUP($A25,'Return Data'!$B$7:$R$2292,13,0)</f>
        <v>1.3182</v>
      </c>
      <c r="K25" s="61">
        <f t="shared" si="3"/>
        <v>14</v>
      </c>
      <c r="L25" s="60">
        <f>VLOOKUP($A25,'Return Data'!$B$7:$R$2292,17,0)</f>
        <v>21.380099999999999</v>
      </c>
      <c r="M25" s="61">
        <f t="shared" si="4"/>
        <v>8</v>
      </c>
      <c r="N25" s="60">
        <f>VLOOKUP($A25,'Return Data'!$B$7:$R$2292,14,0)</f>
        <v>18.398499999999999</v>
      </c>
      <c r="O25" s="61">
        <f t="shared" si="5"/>
        <v>10</v>
      </c>
      <c r="P25" s="60"/>
      <c r="Q25" s="61"/>
      <c r="R25" s="60">
        <f>VLOOKUP($A25,'Return Data'!$B$7:$R$2292,16,0)</f>
        <v>19.366599999999998</v>
      </c>
      <c r="S25" s="62">
        <f t="shared" si="6"/>
        <v>4</v>
      </c>
    </row>
    <row r="26" spans="1:19" x14ac:dyDescent="0.3">
      <c r="A26" s="58" t="s">
        <v>1822</v>
      </c>
      <c r="B26" s="59">
        <f>VLOOKUP($A26,'Return Data'!$B$7:$R$2292,3,0)</f>
        <v>44918</v>
      </c>
      <c r="C26" s="60">
        <f>VLOOKUP($A26,'Return Data'!$B$7:$R$2292,4,0)</f>
        <v>27.366599999999998</v>
      </c>
      <c r="D26" s="60">
        <f>VLOOKUP($A26,'Return Data'!$B$7:$R$2292,10,0)</f>
        <v>-1.4948999999999999</v>
      </c>
      <c r="E26" s="61">
        <f t="shared" si="0"/>
        <v>17</v>
      </c>
      <c r="F26" s="60">
        <f>VLOOKUP($A26,'Return Data'!$B$7:$R$2292,11,0)</f>
        <v>13.1136</v>
      </c>
      <c r="G26" s="61">
        <f t="shared" si="1"/>
        <v>17</v>
      </c>
      <c r="H26" s="60">
        <f>VLOOKUP($A26,'Return Data'!$B$7:$R$2292,12,0)</f>
        <v>2.3161</v>
      </c>
      <c r="I26" s="61">
        <f t="shared" si="2"/>
        <v>17</v>
      </c>
      <c r="J26" s="60">
        <f>VLOOKUP($A26,'Return Data'!$B$7:$R$2292,13,0)</f>
        <v>1.4224000000000001</v>
      </c>
      <c r="K26" s="61">
        <f t="shared" si="3"/>
        <v>13</v>
      </c>
      <c r="L26" s="60">
        <f>VLOOKUP($A26,'Return Data'!$B$7:$R$2292,17,0)</f>
        <v>22.3917</v>
      </c>
      <c r="M26" s="61">
        <f t="shared" si="4"/>
        <v>6</v>
      </c>
      <c r="N26" s="60">
        <f>VLOOKUP($A26,'Return Data'!$B$7:$R$2292,14,0)</f>
        <v>17.5547</v>
      </c>
      <c r="O26" s="61">
        <f t="shared" si="5"/>
        <v>14</v>
      </c>
      <c r="P26" s="60">
        <f>VLOOKUP($A26,'Return Data'!$B$7:$R$2292,15,0)</f>
        <v>10.841100000000001</v>
      </c>
      <c r="Q26" s="61">
        <f t="shared" si="7"/>
        <v>12</v>
      </c>
      <c r="R26" s="60">
        <f>VLOOKUP($A26,'Return Data'!$B$7:$R$2292,16,0)</f>
        <v>15.3515</v>
      </c>
      <c r="S26" s="62">
        <f t="shared" si="6"/>
        <v>13</v>
      </c>
    </row>
    <row r="27" spans="1:19" x14ac:dyDescent="0.3">
      <c r="A27" s="58" t="s">
        <v>873</v>
      </c>
      <c r="B27" s="59">
        <f>VLOOKUP($A27,'Return Data'!$B$7:$R$2292,3,0)</f>
        <v>44918</v>
      </c>
      <c r="C27" s="60">
        <f>VLOOKUP($A27,'Return Data'!$B$7:$R$2292,4,0)</f>
        <v>873.37670000000003</v>
      </c>
      <c r="D27" s="60">
        <f>VLOOKUP($A27,'Return Data'!$B$7:$R$2292,10,0)</f>
        <v>-0.72309999999999997</v>
      </c>
      <c r="E27" s="61">
        <f t="shared" si="0"/>
        <v>14</v>
      </c>
      <c r="F27" s="60">
        <f>VLOOKUP($A27,'Return Data'!$B$7:$R$2292,11,0)</f>
        <v>13.9361</v>
      </c>
      <c r="G27" s="61">
        <f t="shared" si="1"/>
        <v>16</v>
      </c>
      <c r="H27" s="60">
        <f>VLOOKUP($A27,'Return Data'!$B$7:$R$2292,12,0)</f>
        <v>2.3431000000000002</v>
      </c>
      <c r="I27" s="61">
        <f t="shared" si="2"/>
        <v>16</v>
      </c>
      <c r="J27" s="60">
        <f>VLOOKUP($A27,'Return Data'!$B$7:$R$2292,13,0)</f>
        <v>2.2795999999999998</v>
      </c>
      <c r="K27" s="61">
        <f t="shared" si="3"/>
        <v>11</v>
      </c>
      <c r="L27" s="60">
        <f>VLOOKUP($A27,'Return Data'!$B$7:$R$2292,17,0)</f>
        <v>17.343399999999999</v>
      </c>
      <c r="M27" s="61">
        <f t="shared" si="4"/>
        <v>18</v>
      </c>
      <c r="N27" s="60">
        <f>VLOOKUP($A27,'Return Data'!$B$7:$R$2292,14,0)</f>
        <v>15.5136</v>
      </c>
      <c r="O27" s="61">
        <f t="shared" si="5"/>
        <v>17</v>
      </c>
      <c r="P27" s="60">
        <f>VLOOKUP($A27,'Return Data'!$B$7:$R$2292,15,0)</f>
        <v>6.4291999999999998</v>
      </c>
      <c r="Q27" s="61">
        <f t="shared" si="7"/>
        <v>20</v>
      </c>
      <c r="R27" s="60">
        <f>VLOOKUP($A27,'Return Data'!$B$7:$R$2292,16,0)</f>
        <v>12.398</v>
      </c>
      <c r="S27" s="62">
        <f t="shared" si="6"/>
        <v>24</v>
      </c>
    </row>
    <row r="28" spans="1:19" x14ac:dyDescent="0.3">
      <c r="A28" s="58" t="s">
        <v>877</v>
      </c>
      <c r="B28" s="59">
        <f>VLOOKUP($A28,'Return Data'!$B$7:$R$2292,3,0)</f>
        <v>44918</v>
      </c>
      <c r="C28" s="60">
        <f>VLOOKUP($A28,'Return Data'!$B$7:$R$2292,4,0)</f>
        <v>75.442700000000002</v>
      </c>
      <c r="D28" s="60">
        <f>VLOOKUP($A28,'Return Data'!$B$7:$R$2292,10,0)</f>
        <v>-0.29809999999999998</v>
      </c>
      <c r="E28" s="61">
        <f t="shared" si="0"/>
        <v>10</v>
      </c>
      <c r="F28" s="60">
        <f>VLOOKUP($A28,'Return Data'!$B$7:$R$2292,11,0)</f>
        <v>18.537800000000001</v>
      </c>
      <c r="G28" s="61">
        <f t="shared" si="1"/>
        <v>3</v>
      </c>
      <c r="H28" s="60">
        <f>VLOOKUP($A28,'Return Data'!$B$7:$R$2292,12,0)</f>
        <v>10.4444</v>
      </c>
      <c r="I28" s="61">
        <f t="shared" si="2"/>
        <v>3</v>
      </c>
      <c r="J28" s="60">
        <f>VLOOKUP($A28,'Return Data'!$B$7:$R$2292,13,0)</f>
        <v>9.8224999999999998</v>
      </c>
      <c r="K28" s="61">
        <f t="shared" si="3"/>
        <v>3</v>
      </c>
      <c r="L28" s="60">
        <f>VLOOKUP($A28,'Return Data'!$B$7:$R$2292,17,0)</f>
        <v>24.2333</v>
      </c>
      <c r="M28" s="61">
        <f t="shared" si="4"/>
        <v>3</v>
      </c>
      <c r="N28" s="60">
        <f>VLOOKUP($A28,'Return Data'!$B$7:$R$2292,14,0)</f>
        <v>25.3569</v>
      </c>
      <c r="O28" s="61">
        <f t="shared" si="5"/>
        <v>1</v>
      </c>
      <c r="P28" s="60">
        <f>VLOOKUP($A28,'Return Data'!$B$7:$R$2292,15,0)</f>
        <v>13.451700000000001</v>
      </c>
      <c r="Q28" s="61">
        <f t="shared" si="7"/>
        <v>1</v>
      </c>
      <c r="R28" s="60">
        <f>VLOOKUP($A28,'Return Data'!$B$7:$R$2292,16,0)</f>
        <v>17.973800000000001</v>
      </c>
      <c r="S28" s="62">
        <f t="shared" si="6"/>
        <v>7</v>
      </c>
    </row>
    <row r="29" spans="1:19" x14ac:dyDescent="0.3">
      <c r="A29" s="58" t="s">
        <v>1720</v>
      </c>
      <c r="B29" s="59">
        <f>VLOOKUP($A29,'Return Data'!$B$7:$R$2292,3,0)</f>
        <v>44918</v>
      </c>
      <c r="C29" s="60">
        <f>VLOOKUP($A29,'Return Data'!$B$7:$R$2292,4,0)</f>
        <v>409.30119999999999</v>
      </c>
      <c r="D29" s="60">
        <f>VLOOKUP($A29,'Return Data'!$B$7:$R$2292,10,0)</f>
        <v>-0.61550000000000005</v>
      </c>
      <c r="E29" s="61">
        <f t="shared" si="0"/>
        <v>13</v>
      </c>
      <c r="F29" s="60">
        <f>VLOOKUP($A29,'Return Data'!$B$7:$R$2292,11,0)</f>
        <v>18.308499999999999</v>
      </c>
      <c r="G29" s="61">
        <f t="shared" si="1"/>
        <v>5</v>
      </c>
      <c r="H29" s="60">
        <f>VLOOKUP($A29,'Return Data'!$B$7:$R$2292,12,0)</f>
        <v>7.5625</v>
      </c>
      <c r="I29" s="61">
        <f t="shared" si="2"/>
        <v>6</v>
      </c>
      <c r="J29" s="60">
        <f>VLOOKUP($A29,'Return Data'!$B$7:$R$2292,13,0)</f>
        <v>7.6012000000000004</v>
      </c>
      <c r="K29" s="61">
        <f t="shared" si="3"/>
        <v>4</v>
      </c>
      <c r="L29" s="60">
        <f>VLOOKUP($A29,'Return Data'!$B$7:$R$2292,17,0)</f>
        <v>23.0108</v>
      </c>
      <c r="M29" s="61">
        <f t="shared" si="4"/>
        <v>4</v>
      </c>
      <c r="N29" s="60">
        <f>VLOOKUP($A29,'Return Data'!$B$7:$R$2292,14,0)</f>
        <v>20.2621</v>
      </c>
      <c r="O29" s="61">
        <f t="shared" si="5"/>
        <v>3</v>
      </c>
      <c r="P29" s="60">
        <f>VLOOKUP($A29,'Return Data'!$B$7:$R$2292,15,0)</f>
        <v>12.215299999999999</v>
      </c>
      <c r="Q29" s="61">
        <f t="shared" si="7"/>
        <v>7</v>
      </c>
      <c r="R29" s="60">
        <f>VLOOKUP($A29,'Return Data'!$B$7:$R$2292,16,0)</f>
        <v>16.567900000000002</v>
      </c>
      <c r="S29" s="62">
        <f t="shared" si="6"/>
        <v>8</v>
      </c>
    </row>
    <row r="30" spans="1:19" x14ac:dyDescent="0.3">
      <c r="A30" s="58" t="s">
        <v>879</v>
      </c>
      <c r="B30" s="59">
        <f>VLOOKUP($A30,'Return Data'!$B$7:$R$2292,3,0)</f>
        <v>44918</v>
      </c>
      <c r="C30" s="60">
        <f>VLOOKUP($A30,'Return Data'!$B$7:$R$2292,4,0)</f>
        <v>59.1295</v>
      </c>
      <c r="D30" s="60">
        <f>VLOOKUP($A30,'Return Data'!$B$7:$R$2292,10,0)</f>
        <v>-1.8839999999999999</v>
      </c>
      <c r="E30" s="61">
        <f t="shared" si="0"/>
        <v>19</v>
      </c>
      <c r="F30" s="60">
        <f>VLOOKUP($A30,'Return Data'!$B$7:$R$2292,11,0)</f>
        <v>14.595599999999999</v>
      </c>
      <c r="G30" s="61">
        <f t="shared" si="1"/>
        <v>13</v>
      </c>
      <c r="H30" s="60">
        <f>VLOOKUP($A30,'Return Data'!$B$7:$R$2292,12,0)</f>
        <v>1.5962000000000001</v>
      </c>
      <c r="I30" s="61">
        <f t="shared" si="2"/>
        <v>18</v>
      </c>
      <c r="J30" s="60">
        <f>VLOOKUP($A30,'Return Data'!$B$7:$R$2292,13,0)</f>
        <v>-0.82250000000000001</v>
      </c>
      <c r="K30" s="61">
        <f t="shared" si="3"/>
        <v>18</v>
      </c>
      <c r="L30" s="60">
        <f>VLOOKUP($A30,'Return Data'!$B$7:$R$2292,17,0)</f>
        <v>19.6084</v>
      </c>
      <c r="M30" s="61">
        <f t="shared" si="4"/>
        <v>12</v>
      </c>
      <c r="N30" s="60">
        <f>VLOOKUP($A30,'Return Data'!$B$7:$R$2292,14,0)</f>
        <v>15.052199999999999</v>
      </c>
      <c r="O30" s="61">
        <f t="shared" si="5"/>
        <v>21</v>
      </c>
      <c r="P30" s="60">
        <f>VLOOKUP($A30,'Return Data'!$B$7:$R$2292,15,0)</f>
        <v>11.693</v>
      </c>
      <c r="Q30" s="61">
        <f t="shared" si="7"/>
        <v>8</v>
      </c>
      <c r="R30" s="60">
        <f>VLOOKUP($A30,'Return Data'!$B$7:$R$2292,16,0)</f>
        <v>14.4838</v>
      </c>
      <c r="S30" s="62">
        <f t="shared" si="6"/>
        <v>17</v>
      </c>
    </row>
    <row r="31" spans="1:19" x14ac:dyDescent="0.3">
      <c r="A31" s="58" t="s">
        <v>881</v>
      </c>
      <c r="B31" s="59">
        <f>VLOOKUP($A31,'Return Data'!$B$7:$R$2292,3,0)</f>
        <v>44918</v>
      </c>
      <c r="C31" s="60">
        <f>VLOOKUP($A31,'Return Data'!$B$7:$R$2292,4,0)</f>
        <v>392.68180000000001</v>
      </c>
      <c r="D31" s="60">
        <f>VLOOKUP($A31,'Return Data'!$B$7:$R$2292,10,0)</f>
        <v>1.7776000000000001</v>
      </c>
      <c r="E31" s="61">
        <f t="shared" si="0"/>
        <v>4</v>
      </c>
      <c r="F31" s="60">
        <f>VLOOKUP($A31,'Return Data'!$B$7:$R$2292,11,0)</f>
        <v>21.3674</v>
      </c>
      <c r="G31" s="61">
        <f t="shared" si="1"/>
        <v>1</v>
      </c>
      <c r="H31" s="60">
        <f>VLOOKUP($A31,'Return Data'!$B$7:$R$2292,12,0)</f>
        <v>12.832800000000001</v>
      </c>
      <c r="I31" s="61">
        <f t="shared" si="2"/>
        <v>1</v>
      </c>
      <c r="J31" s="60">
        <f>VLOOKUP($A31,'Return Data'!$B$7:$R$2292,13,0)</f>
        <v>12.042199999999999</v>
      </c>
      <c r="K31" s="61">
        <f t="shared" si="3"/>
        <v>1</v>
      </c>
      <c r="L31" s="60">
        <f>VLOOKUP($A31,'Return Data'!$B$7:$R$2292,17,0)</f>
        <v>21.1218</v>
      </c>
      <c r="M31" s="61">
        <f t="shared" si="4"/>
        <v>9</v>
      </c>
      <c r="N31" s="60">
        <f>VLOOKUP($A31,'Return Data'!$B$7:$R$2292,14,0)</f>
        <v>18.050799999999999</v>
      </c>
      <c r="O31" s="61">
        <f t="shared" si="5"/>
        <v>12</v>
      </c>
      <c r="P31" s="60">
        <f>VLOOKUP($A31,'Return Data'!$B$7:$R$2292,15,0)</f>
        <v>12.873699999999999</v>
      </c>
      <c r="Q31" s="61">
        <f t="shared" si="7"/>
        <v>4</v>
      </c>
      <c r="R31" s="60">
        <f>VLOOKUP($A31,'Return Data'!$B$7:$R$2292,16,0)</f>
        <v>16.0642</v>
      </c>
      <c r="S31" s="62">
        <f t="shared" si="6"/>
        <v>10</v>
      </c>
    </row>
    <row r="32" spans="1:19" x14ac:dyDescent="0.3">
      <c r="A32" s="58" t="s">
        <v>882</v>
      </c>
      <c r="B32" s="59">
        <f>VLOOKUP($A32,'Return Data'!$B$7:$R$2292,3,0)</f>
        <v>44918</v>
      </c>
      <c r="C32" s="60">
        <f>VLOOKUP($A32,'Return Data'!$B$7:$R$2292,4,0)</f>
        <v>16.989999999999998</v>
      </c>
      <c r="D32" s="60">
        <f>VLOOKUP($A32,'Return Data'!$B$7:$R$2292,10,0)</f>
        <v>-2.0749</v>
      </c>
      <c r="E32" s="61">
        <f t="shared" si="0"/>
        <v>22</v>
      </c>
      <c r="F32" s="60">
        <f>VLOOKUP($A32,'Return Data'!$B$7:$R$2292,11,0)</f>
        <v>14.4108</v>
      </c>
      <c r="G32" s="61">
        <f t="shared" si="1"/>
        <v>14</v>
      </c>
      <c r="H32" s="60">
        <f>VLOOKUP($A32,'Return Data'!$B$7:$R$2292,12,0)</f>
        <v>5.0061999999999998</v>
      </c>
      <c r="I32" s="61">
        <f t="shared" si="2"/>
        <v>11</v>
      </c>
      <c r="J32" s="60">
        <f>VLOOKUP($A32,'Return Data'!$B$7:$R$2292,13,0)</f>
        <v>-1.8486</v>
      </c>
      <c r="K32" s="61">
        <f t="shared" si="3"/>
        <v>22</v>
      </c>
      <c r="L32" s="60">
        <f>VLOOKUP($A32,'Return Data'!$B$7:$R$2292,17,0)</f>
        <v>17.624400000000001</v>
      </c>
      <c r="M32" s="61">
        <f t="shared" si="4"/>
        <v>16</v>
      </c>
      <c r="N32" s="60"/>
      <c r="O32" s="61"/>
      <c r="P32" s="60"/>
      <c r="Q32" s="61"/>
      <c r="R32" s="60">
        <f>VLOOKUP($A32,'Return Data'!$B$7:$R$2292,16,0)</f>
        <v>18.984400000000001</v>
      </c>
      <c r="S32" s="62">
        <f t="shared" si="6"/>
        <v>5</v>
      </c>
    </row>
    <row r="33" spans="1:19" x14ac:dyDescent="0.3">
      <c r="A33" s="58" t="s">
        <v>884</v>
      </c>
      <c r="B33" s="59">
        <f>VLOOKUP($A33,'Return Data'!$B$7:$R$2292,3,0)</f>
        <v>44918</v>
      </c>
      <c r="C33" s="60">
        <f>VLOOKUP($A33,'Return Data'!$B$7:$R$2292,4,0)</f>
        <v>104.6387</v>
      </c>
      <c r="D33" s="60">
        <f>VLOOKUP($A33,'Return Data'!$B$7:$R$2292,10,0)</f>
        <v>0.3029</v>
      </c>
      <c r="E33" s="61">
        <f t="shared" si="0"/>
        <v>6</v>
      </c>
      <c r="F33" s="60">
        <f>VLOOKUP($A33,'Return Data'!$B$7:$R$2292,11,0)</f>
        <v>14.3545</v>
      </c>
      <c r="G33" s="61">
        <f t="shared" si="1"/>
        <v>15</v>
      </c>
      <c r="H33" s="60">
        <f>VLOOKUP($A33,'Return Data'!$B$7:$R$2292,12,0)</f>
        <v>5.3132999999999999</v>
      </c>
      <c r="I33" s="61">
        <f t="shared" si="2"/>
        <v>10</v>
      </c>
      <c r="J33" s="60">
        <f>VLOOKUP($A33,'Return Data'!$B$7:$R$2292,13,0)</f>
        <v>3.4841000000000002</v>
      </c>
      <c r="K33" s="61">
        <f t="shared" si="3"/>
        <v>8</v>
      </c>
      <c r="L33" s="60">
        <f>VLOOKUP($A33,'Return Data'!$B$7:$R$2292,17,0)</f>
        <v>21.7958</v>
      </c>
      <c r="M33" s="61">
        <f t="shared" si="4"/>
        <v>7</v>
      </c>
      <c r="N33" s="60">
        <f>VLOOKUP($A33,'Return Data'!$B$7:$R$2292,14,0)</f>
        <v>18.444299999999998</v>
      </c>
      <c r="O33" s="61">
        <f t="shared" si="5"/>
        <v>9</v>
      </c>
      <c r="P33" s="60">
        <f>VLOOKUP($A33,'Return Data'!$B$7:$R$2292,15,0)</f>
        <v>9.4011999999999993</v>
      </c>
      <c r="Q33" s="61">
        <f t="shared" si="7"/>
        <v>16</v>
      </c>
      <c r="R33" s="60">
        <f>VLOOKUP($A33,'Return Data'!$B$7:$R$2292,16,0)</f>
        <v>12.7996</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-0.80799999999999994</v>
      </c>
      <c r="E35" s="69"/>
      <c r="F35" s="70">
        <f>AVERAGE(F8:F33)</f>
        <v>14.148819230769227</v>
      </c>
      <c r="G35" s="69"/>
      <c r="H35" s="70">
        <f>AVERAGE(H8:H33)</f>
        <v>3.8377846153846153</v>
      </c>
      <c r="I35" s="69"/>
      <c r="J35" s="70">
        <f>AVERAGE(J8:J33)</f>
        <v>1.8192846153846154</v>
      </c>
      <c r="K35" s="69"/>
      <c r="L35" s="70">
        <f>AVERAGE(L8:L33)</f>
        <v>18.554665384615383</v>
      </c>
      <c r="M35" s="69"/>
      <c r="N35" s="70">
        <f>AVERAGE(N8:N33)</f>
        <v>16.938816666666664</v>
      </c>
      <c r="O35" s="69"/>
      <c r="P35" s="70">
        <f>AVERAGE(P8:P33)</f>
        <v>10.352285714285717</v>
      </c>
      <c r="Q35" s="69"/>
      <c r="R35" s="70">
        <f>AVERAGE(R8:R33)</f>
        <v>15.262411538461537</v>
      </c>
      <c r="S35" s="71"/>
    </row>
    <row r="36" spans="1:19" x14ac:dyDescent="0.3">
      <c r="A36" s="68" t="s">
        <v>28</v>
      </c>
      <c r="B36" s="69"/>
      <c r="C36" s="69"/>
      <c r="D36" s="70">
        <f>MIN(D8:D33)</f>
        <v>-5.4884000000000004</v>
      </c>
      <c r="E36" s="69"/>
      <c r="F36" s="70">
        <f>MIN(F8:F33)</f>
        <v>0</v>
      </c>
      <c r="G36" s="69"/>
      <c r="H36" s="70">
        <f>MIN(H8:H33)</f>
        <v>-7.2709999999999999</v>
      </c>
      <c r="I36" s="69"/>
      <c r="J36" s="70">
        <f>MIN(J8:J33)</f>
        <v>-12.3787</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3.1501000000000001</v>
      </c>
      <c r="E37" s="73"/>
      <c r="F37" s="74">
        <f>MAX(F8:F33)</f>
        <v>21.3674</v>
      </c>
      <c r="G37" s="73"/>
      <c r="H37" s="74">
        <f>MAX(H8:H33)</f>
        <v>12.832800000000001</v>
      </c>
      <c r="I37" s="73"/>
      <c r="J37" s="74">
        <f>MAX(J8:J33)</f>
        <v>12.042199999999999</v>
      </c>
      <c r="K37" s="73"/>
      <c r="L37" s="74">
        <f>MAX(L8:L33)</f>
        <v>26.556699999999999</v>
      </c>
      <c r="M37" s="73"/>
      <c r="N37" s="74">
        <f>MAX(N8:N33)</f>
        <v>25.3569</v>
      </c>
      <c r="O37" s="73"/>
      <c r="P37" s="74">
        <f>MAX(P8:P33)</f>
        <v>13.451700000000001</v>
      </c>
      <c r="Q37" s="73"/>
      <c r="R37" s="74">
        <f>MAX(R8:R33)</f>
        <v>22.161100000000001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1717</v>
      </c>
      <c r="B8" s="59">
        <f>VLOOKUP($A8,'Return Data'!$B$7:$R$2292,3,0)</f>
        <v>44918</v>
      </c>
      <c r="C8" s="60">
        <f>VLOOKUP($A8,'Return Data'!$B$7:$R$2292,4,0)</f>
        <v>708.62211828927002</v>
      </c>
      <c r="D8" s="60">
        <f>VLOOKUP($A8,'Return Data'!$B$7:$R$2292,10,0)</f>
        <v>-3.2254999999999998</v>
      </c>
      <c r="E8" s="61">
        <f t="shared" ref="E8:E33" si="0">RANK(D8,D$8:D$33,0)</f>
        <v>24</v>
      </c>
      <c r="F8" s="60">
        <f>VLOOKUP($A8,'Return Data'!$B$7:$R$2292,11,0)</f>
        <v>10.4375</v>
      </c>
      <c r="G8" s="61">
        <f t="shared" ref="G8:G33" si="1">RANK(F8,F$8:F$33,0)</f>
        <v>22</v>
      </c>
      <c r="H8" s="60">
        <f>VLOOKUP($A8,'Return Data'!$B$7:$R$2292,12,0)</f>
        <v>-7.8654000000000002</v>
      </c>
      <c r="I8" s="61">
        <f t="shared" ref="I8:I33" si="2">RANK(H8,H$8:H$33,0)</f>
        <v>26</v>
      </c>
      <c r="J8" s="60">
        <f>VLOOKUP($A8,'Return Data'!$B$7:$R$2292,13,0)</f>
        <v>-13.1325</v>
      </c>
      <c r="K8" s="61">
        <f t="shared" ref="K8:K32" si="3">RANK(J8,J$8:J$33,0)</f>
        <v>26</v>
      </c>
      <c r="L8" s="60">
        <f>VLOOKUP($A8,'Return Data'!$B$7:$R$2292,17,0)</f>
        <v>9.5906000000000002</v>
      </c>
      <c r="M8" s="61">
        <f t="shared" ref="M8" si="4">RANK(L8,L$8:L$33,0)</f>
        <v>25</v>
      </c>
      <c r="N8" s="60">
        <f>VLOOKUP($A8,'Return Data'!$B$7:$R$2292,14,0)</f>
        <v>11.5403</v>
      </c>
      <c r="O8" s="61">
        <f t="shared" ref="O8" si="5">RANK(N8,N$8:N$33,0)</f>
        <v>23</v>
      </c>
      <c r="P8" s="60">
        <f>VLOOKUP($A8,'Return Data'!$B$7:$R$2292,15,0)</f>
        <v>5.4675000000000002</v>
      </c>
      <c r="Q8" s="61">
        <f t="shared" ref="Q8" si="6">RANK(P8,P$8:P$33,0)</f>
        <v>20</v>
      </c>
      <c r="R8" s="60">
        <f>VLOOKUP($A8,'Return Data'!$B$7:$R$2292,16,0)</f>
        <v>16.7926</v>
      </c>
      <c r="S8" s="62">
        <f t="shared" ref="S8" si="7">RANK(R8,R$8:R$33,0)</f>
        <v>10</v>
      </c>
    </row>
    <row r="9" spans="1:20" x14ac:dyDescent="0.3">
      <c r="A9" s="58" t="s">
        <v>845</v>
      </c>
      <c r="B9" s="59">
        <f>VLOOKUP($A9,'Return Data'!$B$7:$R$2292,3,0)</f>
        <v>44918</v>
      </c>
      <c r="C9" s="60">
        <f>VLOOKUP($A9,'Return Data'!$B$7:$R$2292,4,0)</f>
        <v>18.989999999999998</v>
      </c>
      <c r="D9" s="60">
        <f>VLOOKUP($A9,'Return Data'!$B$7:$R$2292,10,0)</f>
        <v>-5.8036000000000003</v>
      </c>
      <c r="E9" s="61">
        <f t="shared" si="0"/>
        <v>26</v>
      </c>
      <c r="F9" s="60">
        <f>VLOOKUP($A9,'Return Data'!$B$7:$R$2292,11,0)</f>
        <v>8.3285999999999998</v>
      </c>
      <c r="G9" s="61">
        <f t="shared" si="1"/>
        <v>24</v>
      </c>
      <c r="H9" s="60">
        <f>VLOOKUP($A9,'Return Data'!$B$7:$R$2292,12,0)</f>
        <v>-6.0366</v>
      </c>
      <c r="I9" s="61">
        <f t="shared" si="2"/>
        <v>25</v>
      </c>
      <c r="J9" s="60">
        <f>VLOOKUP($A9,'Return Data'!$B$7:$R$2292,13,0)</f>
        <v>-9.0517000000000003</v>
      </c>
      <c r="K9" s="61">
        <f t="shared" si="3"/>
        <v>25</v>
      </c>
      <c r="L9" s="60">
        <f>VLOOKUP($A9,'Return Data'!$B$7:$R$2292,17,0)</f>
        <v>14.4796</v>
      </c>
      <c r="M9" s="61">
        <f t="shared" ref="M9:M33" si="8">RANK(L9,L$8:L$33,0)</f>
        <v>21</v>
      </c>
      <c r="N9" s="60">
        <f>VLOOKUP($A9,'Return Data'!$B$7:$R$2292,14,0)</f>
        <v>16.8416</v>
      </c>
      <c r="O9" s="61">
        <f t="shared" ref="O9:O33" si="9">RANK(N9,N$8:N$33,0)</f>
        <v>9</v>
      </c>
      <c r="P9" s="60"/>
      <c r="Q9" s="61"/>
      <c r="R9" s="60">
        <f>VLOOKUP($A9,'Return Data'!$B$7:$R$2292,16,0)</f>
        <v>16.614100000000001</v>
      </c>
      <c r="S9" s="62">
        <f t="shared" ref="S9:S33" si="10">RANK(R9,R$8:R$33,0)</f>
        <v>11</v>
      </c>
    </row>
    <row r="10" spans="1:20" x14ac:dyDescent="0.3">
      <c r="A10" s="58" t="s">
        <v>1979</v>
      </c>
      <c r="B10" s="59">
        <f>VLOOKUP($A10,'Return Data'!$B$7:$R$2292,3,0)</f>
        <v>44918</v>
      </c>
      <c r="C10" s="60">
        <f>VLOOKUP($A10,'Return Data'!$B$7:$R$2292,4,0)</f>
        <v>55.27</v>
      </c>
      <c r="D10" s="60">
        <f>VLOOKUP($A10,'Return Data'!$B$7:$R$2292,10,0)</f>
        <v>-1.4268000000000001</v>
      </c>
      <c r="E10" s="61">
        <f t="shared" si="0"/>
        <v>15</v>
      </c>
      <c r="F10" s="60">
        <f>VLOOKUP($A10,'Return Data'!$B$7:$R$2292,11,0)</f>
        <v>16.064699999999998</v>
      </c>
      <c r="G10" s="61">
        <f t="shared" si="1"/>
        <v>7</v>
      </c>
      <c r="H10" s="60">
        <f>VLOOKUP($A10,'Return Data'!$B$7:$R$2292,12,0)</f>
        <v>3.7934000000000001</v>
      </c>
      <c r="I10" s="61">
        <f t="shared" si="2"/>
        <v>12</v>
      </c>
      <c r="J10" s="60">
        <f>VLOOKUP($A10,'Return Data'!$B$7:$R$2292,13,0)</f>
        <v>0.85770000000000002</v>
      </c>
      <c r="K10" s="61">
        <f t="shared" si="3"/>
        <v>11</v>
      </c>
      <c r="L10" s="60">
        <f>VLOOKUP($A10,'Return Data'!$B$7:$R$2292,17,0)</f>
        <v>15.9642</v>
      </c>
      <c r="M10" s="61">
        <f t="shared" si="8"/>
        <v>20</v>
      </c>
      <c r="N10" s="60">
        <f>VLOOKUP($A10,'Return Data'!$B$7:$R$2292,14,0)</f>
        <v>15.7011</v>
      </c>
      <c r="O10" s="61">
        <f t="shared" si="9"/>
        <v>14</v>
      </c>
      <c r="P10" s="60">
        <f>VLOOKUP($A10,'Return Data'!$B$7:$R$2292,15,0)</f>
        <v>7.5914999999999999</v>
      </c>
      <c r="Q10" s="61">
        <f t="shared" ref="Q10:Q33" si="11">RANK(P10,P$8:P$33,0)</f>
        <v>18</v>
      </c>
      <c r="R10" s="60">
        <f>VLOOKUP($A10,'Return Data'!$B$7:$R$2292,16,0)</f>
        <v>12.812900000000001</v>
      </c>
      <c r="S10" s="62">
        <f t="shared" si="10"/>
        <v>16</v>
      </c>
    </row>
    <row r="11" spans="1:20" x14ac:dyDescent="0.3">
      <c r="A11" s="58" t="s">
        <v>847</v>
      </c>
      <c r="B11" s="59">
        <f>VLOOKUP($A11,'Return Data'!$B$7:$R$2292,3,0)</f>
        <v>44918</v>
      </c>
      <c r="C11" s="60">
        <f>VLOOKUP($A11,'Return Data'!$B$7:$R$2292,4,0)</f>
        <v>158.91</v>
      </c>
      <c r="D11" s="60">
        <f>VLOOKUP($A11,'Return Data'!$B$7:$R$2292,10,0)</f>
        <v>-2.2273000000000001</v>
      </c>
      <c r="E11" s="61">
        <f t="shared" si="0"/>
        <v>20</v>
      </c>
      <c r="F11" s="60">
        <f>VLOOKUP($A11,'Return Data'!$B$7:$R$2292,11,0)</f>
        <v>11.987299999999999</v>
      </c>
      <c r="G11" s="61">
        <f t="shared" si="1"/>
        <v>18</v>
      </c>
      <c r="H11" s="60">
        <f>VLOOKUP($A11,'Return Data'!$B$7:$R$2292,12,0)</f>
        <v>1.8197000000000001</v>
      </c>
      <c r="I11" s="61">
        <f t="shared" si="2"/>
        <v>16</v>
      </c>
      <c r="J11" s="60">
        <f>VLOOKUP($A11,'Return Data'!$B$7:$R$2292,13,0)</f>
        <v>-2.1067999999999998</v>
      </c>
      <c r="K11" s="61">
        <f t="shared" si="3"/>
        <v>19</v>
      </c>
      <c r="L11" s="60">
        <f>VLOOKUP($A11,'Return Data'!$B$7:$R$2292,17,0)</f>
        <v>16.1752</v>
      </c>
      <c r="M11" s="61">
        <f t="shared" si="8"/>
        <v>19</v>
      </c>
      <c r="N11" s="60">
        <f>VLOOKUP($A11,'Return Data'!$B$7:$R$2292,14,0)</f>
        <v>18.103300000000001</v>
      </c>
      <c r="O11" s="61">
        <f t="shared" si="9"/>
        <v>5</v>
      </c>
      <c r="P11" s="60">
        <f>VLOOKUP($A11,'Return Data'!$B$7:$R$2292,15,0)</f>
        <v>10.1587</v>
      </c>
      <c r="Q11" s="61">
        <f t="shared" si="11"/>
        <v>10</v>
      </c>
      <c r="R11" s="60">
        <f>VLOOKUP($A11,'Return Data'!$B$7:$R$2292,16,0)</f>
        <v>16.812899999999999</v>
      </c>
      <c r="S11" s="62">
        <f t="shared" si="10"/>
        <v>9</v>
      </c>
    </row>
    <row r="12" spans="1:20" x14ac:dyDescent="0.3">
      <c r="A12" s="58" t="s">
        <v>849</v>
      </c>
      <c r="B12" s="59">
        <f>VLOOKUP($A12,'Return Data'!$B$7:$R$2292,3,0)</f>
        <v>44918</v>
      </c>
      <c r="C12" s="60">
        <f>VLOOKUP($A12,'Return Data'!$B$7:$R$2292,4,0)</f>
        <v>356.23599999999999</v>
      </c>
      <c r="D12" s="60">
        <f>VLOOKUP($A12,'Return Data'!$B$7:$R$2292,10,0)</f>
        <v>0.14369999999999999</v>
      </c>
      <c r="E12" s="61">
        <f t="shared" si="0"/>
        <v>5</v>
      </c>
      <c r="F12" s="60">
        <f>VLOOKUP($A12,'Return Data'!$B$7:$R$2292,11,0)</f>
        <v>15.062200000000001</v>
      </c>
      <c r="G12" s="61">
        <f t="shared" si="1"/>
        <v>11</v>
      </c>
      <c r="H12" s="60">
        <f>VLOOKUP($A12,'Return Data'!$B$7:$R$2292,12,0)</f>
        <v>5.6425000000000001</v>
      </c>
      <c r="I12" s="61">
        <f t="shared" si="2"/>
        <v>8</v>
      </c>
      <c r="J12" s="60">
        <f>VLOOKUP($A12,'Return Data'!$B$7:$R$2292,13,0)</f>
        <v>2.4714999999999998</v>
      </c>
      <c r="K12" s="61">
        <f t="shared" si="3"/>
        <v>9</v>
      </c>
      <c r="L12" s="60">
        <f>VLOOKUP($A12,'Return Data'!$B$7:$R$2292,17,0)</f>
        <v>16.793600000000001</v>
      </c>
      <c r="M12" s="61">
        <f t="shared" si="8"/>
        <v>15</v>
      </c>
      <c r="N12" s="60">
        <f>VLOOKUP($A12,'Return Data'!$B$7:$R$2292,14,0)</f>
        <v>15.149900000000001</v>
      </c>
      <c r="O12" s="61">
        <f t="shared" si="9"/>
        <v>16</v>
      </c>
      <c r="P12" s="60">
        <f>VLOOKUP($A12,'Return Data'!$B$7:$R$2292,15,0)</f>
        <v>9.0132999999999992</v>
      </c>
      <c r="Q12" s="61">
        <f t="shared" si="11"/>
        <v>14</v>
      </c>
      <c r="R12" s="60">
        <f>VLOOKUP($A12,'Return Data'!$B$7:$R$2292,16,0)</f>
        <v>17.112400000000001</v>
      </c>
      <c r="S12" s="62">
        <f t="shared" si="10"/>
        <v>8</v>
      </c>
    </row>
    <row r="13" spans="1:20" x14ac:dyDescent="0.3">
      <c r="A13" s="58" t="s">
        <v>851</v>
      </c>
      <c r="B13" s="59">
        <f>VLOOKUP($A13,'Return Data'!$B$7:$R$2292,3,0)</f>
        <v>44918</v>
      </c>
      <c r="C13" s="60">
        <f>VLOOKUP($A13,'Return Data'!$B$7:$R$2292,4,0)</f>
        <v>52.337000000000003</v>
      </c>
      <c r="D13" s="60">
        <f>VLOOKUP($A13,'Return Data'!$B$7:$R$2292,10,0)</f>
        <v>-2.2103999999999999</v>
      </c>
      <c r="E13" s="61">
        <f t="shared" si="0"/>
        <v>19</v>
      </c>
      <c r="F13" s="60">
        <f>VLOOKUP($A13,'Return Data'!$B$7:$R$2292,11,0)</f>
        <v>14.0563</v>
      </c>
      <c r="G13" s="61">
        <f t="shared" si="1"/>
        <v>12</v>
      </c>
      <c r="H13" s="60">
        <f>VLOOKUP($A13,'Return Data'!$B$7:$R$2292,12,0)</f>
        <v>2.1309</v>
      </c>
      <c r="I13" s="61">
        <f t="shared" si="2"/>
        <v>14</v>
      </c>
      <c r="J13" s="60">
        <f>VLOOKUP($A13,'Return Data'!$B$7:$R$2292,13,0)</f>
        <v>0.65780000000000005</v>
      </c>
      <c r="K13" s="61">
        <f t="shared" si="3"/>
        <v>12</v>
      </c>
      <c r="L13" s="60">
        <f>VLOOKUP($A13,'Return Data'!$B$7:$R$2292,17,0)</f>
        <v>17.702300000000001</v>
      </c>
      <c r="M13" s="61">
        <f t="shared" si="8"/>
        <v>12</v>
      </c>
      <c r="N13" s="60">
        <f>VLOOKUP($A13,'Return Data'!$B$7:$R$2292,14,0)</f>
        <v>16.581499999999998</v>
      </c>
      <c r="O13" s="61">
        <f t="shared" si="9"/>
        <v>11</v>
      </c>
      <c r="P13" s="60">
        <f>VLOOKUP($A13,'Return Data'!$B$7:$R$2292,15,0)</f>
        <v>11.243600000000001</v>
      </c>
      <c r="Q13" s="61">
        <f t="shared" si="11"/>
        <v>6</v>
      </c>
      <c r="R13" s="60">
        <f>VLOOKUP($A13,'Return Data'!$B$7:$R$2292,16,0)</f>
        <v>11.2409</v>
      </c>
      <c r="S13" s="62">
        <f t="shared" si="10"/>
        <v>25</v>
      </c>
    </row>
    <row r="14" spans="1:20" x14ac:dyDescent="0.3">
      <c r="A14" s="58" t="s">
        <v>852</v>
      </c>
      <c r="B14" s="59">
        <f>VLOOKUP($A14,'Return Data'!$B$7:$R$2292,3,0)</f>
        <v>44918</v>
      </c>
      <c r="C14" s="60">
        <f>VLOOKUP($A14,'Return Data'!$B$7:$R$2292,4,0)</f>
        <v>118.15779999999999</v>
      </c>
      <c r="D14" s="60">
        <f>VLOOKUP($A14,'Return Data'!$B$7:$R$2292,10,0)</f>
        <v>-1.4857</v>
      </c>
      <c r="E14" s="61">
        <f t="shared" si="0"/>
        <v>16</v>
      </c>
      <c r="F14" s="60">
        <f>VLOOKUP($A14,'Return Data'!$B$7:$R$2292,11,0)</f>
        <v>8.0127000000000006</v>
      </c>
      <c r="G14" s="61">
        <f t="shared" si="1"/>
        <v>25</v>
      </c>
      <c r="H14" s="60">
        <f>VLOOKUP($A14,'Return Data'!$B$7:$R$2292,12,0)</f>
        <v>0.7117</v>
      </c>
      <c r="I14" s="61">
        <f t="shared" si="2"/>
        <v>18</v>
      </c>
      <c r="J14" s="60">
        <f>VLOOKUP($A14,'Return Data'!$B$7:$R$2292,13,0)</f>
        <v>-3.5024000000000002</v>
      </c>
      <c r="K14" s="61">
        <f t="shared" si="3"/>
        <v>23</v>
      </c>
      <c r="L14" s="60">
        <f>VLOOKUP($A14,'Return Data'!$B$7:$R$2292,17,0)</f>
        <v>16.235700000000001</v>
      </c>
      <c r="M14" s="61">
        <f t="shared" si="8"/>
        <v>18</v>
      </c>
      <c r="N14" s="60">
        <f>VLOOKUP($A14,'Return Data'!$B$7:$R$2292,14,0)</f>
        <v>14.1609</v>
      </c>
      <c r="O14" s="61">
        <f t="shared" si="9"/>
        <v>18</v>
      </c>
      <c r="P14" s="60">
        <f>VLOOKUP($A14,'Return Data'!$B$7:$R$2292,15,0)</f>
        <v>7.6109</v>
      </c>
      <c r="Q14" s="61">
        <f t="shared" si="11"/>
        <v>17</v>
      </c>
      <c r="R14" s="60">
        <f>VLOOKUP($A14,'Return Data'!$B$7:$R$2292,16,0)</f>
        <v>14.8621</v>
      </c>
      <c r="S14" s="62">
        <f t="shared" si="10"/>
        <v>12</v>
      </c>
    </row>
    <row r="15" spans="1:20" x14ac:dyDescent="0.3">
      <c r="A15" s="58" t="s">
        <v>1833</v>
      </c>
      <c r="B15" s="59">
        <f>VLOOKUP($A15,'Return Data'!$B$7:$R$2292,3,0)</f>
        <v>44918</v>
      </c>
      <c r="C15" s="60">
        <f>VLOOKUP($A15,'Return Data'!$B$7:$R$2292,4,0)</f>
        <v>261.12710452827201</v>
      </c>
      <c r="D15" s="60">
        <f>VLOOKUP($A15,'Return Data'!$B$7:$R$2292,10,0)</f>
        <v>-0.1973</v>
      </c>
      <c r="E15" s="61">
        <f t="shared" si="0"/>
        <v>8</v>
      </c>
      <c r="F15" s="60">
        <f>VLOOKUP($A15,'Return Data'!$B$7:$R$2292,11,0)</f>
        <v>15.1767</v>
      </c>
      <c r="G15" s="61">
        <f t="shared" si="1"/>
        <v>10</v>
      </c>
      <c r="H15" s="60">
        <f>VLOOKUP($A15,'Return Data'!$B$7:$R$2292,12,0)</f>
        <v>6.4836</v>
      </c>
      <c r="I15" s="61">
        <f t="shared" si="2"/>
        <v>7</v>
      </c>
      <c r="J15" s="60">
        <f>VLOOKUP($A15,'Return Data'!$B$7:$R$2292,13,0)</f>
        <v>5.7605000000000004</v>
      </c>
      <c r="K15" s="61">
        <f t="shared" si="3"/>
        <v>5</v>
      </c>
      <c r="L15" s="60">
        <f>VLOOKUP($A15,'Return Data'!$B$7:$R$2292,17,0)</f>
        <v>23.799099999999999</v>
      </c>
      <c r="M15" s="61">
        <f t="shared" si="8"/>
        <v>2</v>
      </c>
      <c r="N15" s="60">
        <f>VLOOKUP($A15,'Return Data'!$B$7:$R$2292,14,0)</f>
        <v>18.652799999999999</v>
      </c>
      <c r="O15" s="61">
        <f t="shared" si="9"/>
        <v>4</v>
      </c>
      <c r="P15" s="60">
        <f>VLOOKUP($A15,'Return Data'!$B$7:$R$2292,15,0)</f>
        <v>11.1915</v>
      </c>
      <c r="Q15" s="61">
        <f t="shared" si="11"/>
        <v>7</v>
      </c>
      <c r="R15" s="60">
        <f>VLOOKUP($A15,'Return Data'!$B$7:$R$2292,16,0)</f>
        <v>11.966699999999999</v>
      </c>
      <c r="S15" s="62">
        <f t="shared" si="10"/>
        <v>19</v>
      </c>
    </row>
    <row r="16" spans="1:20" x14ac:dyDescent="0.3">
      <c r="A16" t="s">
        <v>2039</v>
      </c>
      <c r="B16" s="59">
        <f>VLOOKUP($A16,'Return Data'!$B$7:$R$2292,3,0)</f>
        <v>44918</v>
      </c>
      <c r="C16" s="60">
        <f>VLOOKUP($A16,'Return Data'!$B$7:$R$2292,4,0)</f>
        <v>15.1493</v>
      </c>
      <c r="D16" s="60">
        <f>VLOOKUP($A16,'Return Data'!$B$7:$R$2292,10,0)</f>
        <v>-2.4331999999999998</v>
      </c>
      <c r="E16" s="61">
        <f t="shared" si="0"/>
        <v>22</v>
      </c>
      <c r="F16" s="60">
        <f>VLOOKUP($A16,'Return Data'!$B$7:$R$2292,11,0)</f>
        <v>11.308400000000001</v>
      </c>
      <c r="G16" s="61">
        <f t="shared" si="1"/>
        <v>19</v>
      </c>
      <c r="H16" s="60">
        <f>VLOOKUP($A16,'Return Data'!$B$7:$R$2292,12,0)</f>
        <v>-2.2000999999999999</v>
      </c>
      <c r="I16" s="61">
        <f t="shared" si="2"/>
        <v>24</v>
      </c>
      <c r="J16" s="60">
        <f>VLOOKUP($A16,'Return Data'!$B$7:$R$2292,13,0)</f>
        <v>-4.8082000000000003</v>
      </c>
      <c r="K16" s="61">
        <f t="shared" si="3"/>
        <v>24</v>
      </c>
      <c r="L16" s="60">
        <f>VLOOKUP($A16,'Return Data'!$B$7:$R$2292,17,0)</f>
        <v>13.3955</v>
      </c>
      <c r="M16" s="61">
        <f t="shared" si="8"/>
        <v>24</v>
      </c>
      <c r="N16" s="60">
        <f>VLOOKUP($A16,'Return Data'!$B$7:$R$2292,14,0)</f>
        <v>13.321999999999999</v>
      </c>
      <c r="O16" s="61">
        <f t="shared" si="9"/>
        <v>21</v>
      </c>
      <c r="P16" s="60"/>
      <c r="Q16" s="61"/>
      <c r="R16" s="60">
        <f>VLOOKUP($A16,'Return Data'!$B$7:$R$2292,16,0)</f>
        <v>11.738200000000001</v>
      </c>
      <c r="S16" s="62">
        <f t="shared" si="10"/>
        <v>21</v>
      </c>
    </row>
    <row r="17" spans="1:19" x14ac:dyDescent="0.3">
      <c r="A17" s="58" t="s">
        <v>854</v>
      </c>
      <c r="B17" s="59">
        <f>VLOOKUP($A17,'Return Data'!$B$7:$R$2292,3,0)</f>
        <v>44918</v>
      </c>
      <c r="C17" s="60">
        <f>VLOOKUP($A17,'Return Data'!$B$7:$R$2292,4,0)</f>
        <v>575.41</v>
      </c>
      <c r="D17" s="60">
        <f>VLOOKUP($A17,'Return Data'!$B$7:$R$2292,10,0)</f>
        <v>2.9043000000000001</v>
      </c>
      <c r="E17" s="61">
        <f t="shared" si="0"/>
        <v>1</v>
      </c>
      <c r="F17" s="60">
        <f>VLOOKUP($A17,'Return Data'!$B$7:$R$2292,11,0)</f>
        <v>16.5246</v>
      </c>
      <c r="G17" s="61">
        <f t="shared" si="1"/>
        <v>6</v>
      </c>
      <c r="H17" s="60">
        <f>VLOOKUP($A17,'Return Data'!$B$7:$R$2292,12,0)</f>
        <v>10.248699999999999</v>
      </c>
      <c r="I17" s="61">
        <f t="shared" si="2"/>
        <v>2</v>
      </c>
      <c r="J17" s="60">
        <f>VLOOKUP($A17,'Return Data'!$B$7:$R$2292,13,0)</f>
        <v>10.851900000000001</v>
      </c>
      <c r="K17" s="61">
        <f t="shared" si="3"/>
        <v>1</v>
      </c>
      <c r="L17" s="60">
        <f>VLOOKUP($A17,'Return Data'!$B$7:$R$2292,17,0)</f>
        <v>25.536799999999999</v>
      </c>
      <c r="M17" s="61">
        <f t="shared" si="8"/>
        <v>1</v>
      </c>
      <c r="N17" s="60">
        <f>VLOOKUP($A17,'Return Data'!$B$7:$R$2292,14,0)</f>
        <v>20.3765</v>
      </c>
      <c r="O17" s="61">
        <f t="shared" si="9"/>
        <v>2</v>
      </c>
      <c r="P17" s="60">
        <f>VLOOKUP($A17,'Return Data'!$B$7:$R$2292,15,0)</f>
        <v>11.4427</v>
      </c>
      <c r="Q17" s="61">
        <f t="shared" si="11"/>
        <v>4</v>
      </c>
      <c r="R17" s="60">
        <f>VLOOKUP($A17,'Return Data'!$B$7:$R$2292,16,0)</f>
        <v>18.008199999999999</v>
      </c>
      <c r="S17" s="62">
        <f t="shared" si="10"/>
        <v>3</v>
      </c>
    </row>
    <row r="18" spans="1:19" x14ac:dyDescent="0.3">
      <c r="A18" s="58" t="s">
        <v>857</v>
      </c>
      <c r="B18" s="59">
        <f>VLOOKUP($A18,'Return Data'!$B$7:$R$2292,3,0)</f>
        <v>44918</v>
      </c>
      <c r="C18" s="60">
        <f>VLOOKUP($A18,'Return Data'!$B$7:$R$2292,4,0)</f>
        <v>71.932000000000002</v>
      </c>
      <c r="D18" s="60">
        <f>VLOOKUP($A18,'Return Data'!$B$7:$R$2292,10,0)</f>
        <v>1.9704999999999999</v>
      </c>
      <c r="E18" s="61">
        <f t="shared" si="0"/>
        <v>3</v>
      </c>
      <c r="F18" s="60">
        <f>VLOOKUP($A18,'Return Data'!$B$7:$R$2292,11,0)</f>
        <v>17.805399999999999</v>
      </c>
      <c r="G18" s="61">
        <f t="shared" si="1"/>
        <v>4</v>
      </c>
      <c r="H18" s="60">
        <f>VLOOKUP($A18,'Return Data'!$B$7:$R$2292,12,0)</f>
        <v>6.8826000000000001</v>
      </c>
      <c r="I18" s="61">
        <f t="shared" si="2"/>
        <v>6</v>
      </c>
      <c r="J18" s="60">
        <f>VLOOKUP($A18,'Return Data'!$B$7:$R$2292,13,0)</f>
        <v>5.5804999999999998</v>
      </c>
      <c r="K18" s="61">
        <f t="shared" si="3"/>
        <v>7</v>
      </c>
      <c r="L18" s="60">
        <f>VLOOKUP($A18,'Return Data'!$B$7:$R$2292,17,0)</f>
        <v>19.053699999999999</v>
      </c>
      <c r="M18" s="61">
        <f t="shared" si="8"/>
        <v>10</v>
      </c>
      <c r="N18" s="60">
        <f>VLOOKUP($A18,'Return Data'!$B$7:$R$2292,14,0)</f>
        <v>16.529</v>
      </c>
      <c r="O18" s="61">
        <f t="shared" si="9"/>
        <v>12</v>
      </c>
      <c r="P18" s="60">
        <f>VLOOKUP($A18,'Return Data'!$B$7:$R$2292,15,0)</f>
        <v>9.1791</v>
      </c>
      <c r="Q18" s="61">
        <f t="shared" si="11"/>
        <v>12</v>
      </c>
      <c r="R18" s="60">
        <f>VLOOKUP($A18,'Return Data'!$B$7:$R$2292,16,0)</f>
        <v>12.0198</v>
      </c>
      <c r="S18" s="62">
        <f t="shared" si="10"/>
        <v>18</v>
      </c>
    </row>
    <row r="19" spans="1:19" x14ac:dyDescent="0.3">
      <c r="A19" s="58" t="s">
        <v>858</v>
      </c>
      <c r="B19" s="59">
        <f>VLOOKUP($A19,'Return Data'!$B$7:$R$2292,3,0)</f>
        <v>44918</v>
      </c>
      <c r="C19" s="60">
        <f>VLOOKUP($A19,'Return Data'!$B$7:$R$2292,4,0)</f>
        <v>51.87</v>
      </c>
      <c r="D19" s="60">
        <f>VLOOKUP($A19,'Return Data'!$B$7:$R$2292,10,0)</f>
        <v>-0.21160000000000001</v>
      </c>
      <c r="E19" s="61">
        <f t="shared" si="0"/>
        <v>9</v>
      </c>
      <c r="F19" s="60">
        <f>VLOOKUP($A19,'Return Data'!$B$7:$R$2292,11,0)</f>
        <v>15.4977</v>
      </c>
      <c r="G19" s="61">
        <f t="shared" si="1"/>
        <v>9</v>
      </c>
      <c r="H19" s="60">
        <f>VLOOKUP($A19,'Return Data'!$B$7:$R$2292,12,0)</f>
        <v>3.2033</v>
      </c>
      <c r="I19" s="61">
        <f t="shared" si="2"/>
        <v>13</v>
      </c>
      <c r="J19" s="60">
        <f>VLOOKUP($A19,'Return Data'!$B$7:$R$2292,13,0)</f>
        <v>-0.42230000000000001</v>
      </c>
      <c r="K19" s="61">
        <f t="shared" si="3"/>
        <v>15</v>
      </c>
      <c r="L19" s="60">
        <f>VLOOKUP($A19,'Return Data'!$B$7:$R$2292,17,0)</f>
        <v>13.633699999999999</v>
      </c>
      <c r="M19" s="61">
        <f t="shared" si="8"/>
        <v>23</v>
      </c>
      <c r="N19" s="60">
        <f>VLOOKUP($A19,'Return Data'!$B$7:$R$2292,14,0)</f>
        <v>12.632199999999999</v>
      </c>
      <c r="O19" s="61">
        <f t="shared" si="9"/>
        <v>22</v>
      </c>
      <c r="P19" s="60">
        <f>VLOOKUP($A19,'Return Data'!$B$7:$R$2292,15,0)</f>
        <v>9.6286000000000005</v>
      </c>
      <c r="Q19" s="61">
        <f t="shared" si="11"/>
        <v>11</v>
      </c>
      <c r="R19" s="60">
        <f>VLOOKUP($A19,'Return Data'!$B$7:$R$2292,16,0)</f>
        <v>11.2943</v>
      </c>
      <c r="S19" s="62">
        <f t="shared" si="10"/>
        <v>23</v>
      </c>
    </row>
    <row r="20" spans="1:19" x14ac:dyDescent="0.3">
      <c r="A20" s="58" t="s">
        <v>860</v>
      </c>
      <c r="B20" s="59">
        <f>VLOOKUP($A20,'Return Data'!$B$7:$R$2292,3,0)</f>
        <v>44918</v>
      </c>
      <c r="C20" s="60">
        <f>VLOOKUP($A20,'Return Data'!$B$7:$R$2292,4,0)</f>
        <v>202.61500000000001</v>
      </c>
      <c r="D20" s="60">
        <f>VLOOKUP($A20,'Return Data'!$B$7:$R$2292,10,0)</f>
        <v>-0.73150000000000004</v>
      </c>
      <c r="E20" s="61">
        <f t="shared" si="0"/>
        <v>11</v>
      </c>
      <c r="F20" s="60">
        <f>VLOOKUP($A20,'Return Data'!$B$7:$R$2292,11,0)</f>
        <v>15.718500000000001</v>
      </c>
      <c r="G20" s="61">
        <f t="shared" si="1"/>
        <v>8</v>
      </c>
      <c r="H20" s="60">
        <f>VLOOKUP($A20,'Return Data'!$B$7:$R$2292,12,0)</f>
        <v>5.0956999999999999</v>
      </c>
      <c r="I20" s="61">
        <f t="shared" si="2"/>
        <v>9</v>
      </c>
      <c r="J20" s="60">
        <f>VLOOKUP($A20,'Return Data'!$B$7:$R$2292,13,0)</f>
        <v>5.5979000000000001</v>
      </c>
      <c r="K20" s="61">
        <f t="shared" si="3"/>
        <v>6</v>
      </c>
      <c r="L20" s="60">
        <f>VLOOKUP($A20,'Return Data'!$B$7:$R$2292,17,0)</f>
        <v>17.568899999999999</v>
      </c>
      <c r="M20" s="61">
        <f t="shared" si="8"/>
        <v>13</v>
      </c>
      <c r="N20" s="60">
        <f>VLOOKUP($A20,'Return Data'!$B$7:$R$2292,14,0)</f>
        <v>16.737200000000001</v>
      </c>
      <c r="O20" s="61">
        <f t="shared" si="9"/>
        <v>10</v>
      </c>
      <c r="P20" s="60">
        <f>VLOOKUP($A20,'Return Data'!$B$7:$R$2292,15,0)</f>
        <v>11.161099999999999</v>
      </c>
      <c r="Q20" s="61">
        <f t="shared" si="11"/>
        <v>8</v>
      </c>
      <c r="R20" s="60">
        <f>VLOOKUP($A20,'Return Data'!$B$7:$R$2292,16,0)</f>
        <v>17.871300000000002</v>
      </c>
      <c r="S20" s="62">
        <f t="shared" si="10"/>
        <v>4</v>
      </c>
    </row>
    <row r="21" spans="1:19" x14ac:dyDescent="0.3">
      <c r="A21" s="58" t="s">
        <v>863</v>
      </c>
      <c r="B21" s="59">
        <f>VLOOKUP($A21,'Return Data'!$B$7:$R$2292,3,0)</f>
        <v>0</v>
      </c>
      <c r="C21" s="60">
        <f>VLOOKUP($A21,'Return Data'!$B$7:$R$2292,4,0)</f>
        <v>0</v>
      </c>
      <c r="D21" s="60">
        <f>VLOOKUP($A21,'Return Data'!$B$7:$R$2292,10,0)</f>
        <v>0</v>
      </c>
      <c r="E21" s="61">
        <f t="shared" si="0"/>
        <v>7</v>
      </c>
      <c r="F21" s="60">
        <f>VLOOKUP($A21,'Return Data'!$B$7:$R$2292,11,0)</f>
        <v>0</v>
      </c>
      <c r="G21" s="61">
        <f t="shared" si="1"/>
        <v>26</v>
      </c>
      <c r="H21" s="60">
        <f>VLOOKUP($A21,'Return Data'!$B$7:$R$2292,12,0)</f>
        <v>0</v>
      </c>
      <c r="I21" s="61">
        <f t="shared" si="2"/>
        <v>21</v>
      </c>
      <c r="J21" s="60">
        <f>VLOOKUP($A21,'Return Data'!$B$7:$R$2292,13,0)</f>
        <v>0</v>
      </c>
      <c r="K21" s="61">
        <f t="shared" si="3"/>
        <v>13</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44918</v>
      </c>
      <c r="C22" s="60">
        <f>VLOOKUP($A22,'Return Data'!$B$7:$R$2292,4,0)</f>
        <v>23.542999999999999</v>
      </c>
      <c r="D22" s="60">
        <f>VLOOKUP($A22,'Return Data'!$B$7:$R$2292,10,0)</f>
        <v>-4.6927000000000003</v>
      </c>
      <c r="E22" s="61">
        <f t="shared" si="0"/>
        <v>25</v>
      </c>
      <c r="F22" s="60">
        <f>VLOOKUP($A22,'Return Data'!$B$7:$R$2292,11,0)</f>
        <v>9.5527999999999995</v>
      </c>
      <c r="G22" s="61">
        <f t="shared" si="1"/>
        <v>23</v>
      </c>
      <c r="H22" s="60">
        <f>VLOOKUP($A22,'Return Data'!$B$7:$R$2292,12,0)</f>
        <v>-1.5925</v>
      </c>
      <c r="I22" s="61">
        <f t="shared" si="2"/>
        <v>23</v>
      </c>
      <c r="J22" s="60">
        <f>VLOOKUP($A22,'Return Data'!$B$7:$R$2292,13,0)</f>
        <v>-2.7747000000000002</v>
      </c>
      <c r="K22" s="61">
        <f t="shared" si="3"/>
        <v>21</v>
      </c>
      <c r="L22" s="60">
        <f>VLOOKUP($A22,'Return Data'!$B$7:$R$2292,17,0)</f>
        <v>14.0418</v>
      </c>
      <c r="M22" s="61">
        <f t="shared" si="8"/>
        <v>22</v>
      </c>
      <c r="N22" s="60">
        <f>VLOOKUP($A22,'Return Data'!$B$7:$R$2292,14,0)</f>
        <v>13.3391</v>
      </c>
      <c r="O22" s="61">
        <f t="shared" si="9"/>
        <v>20</v>
      </c>
      <c r="P22" s="60">
        <f>VLOOKUP($A22,'Return Data'!$B$7:$R$2292,15,0)</f>
        <v>9.0838999999999999</v>
      </c>
      <c r="Q22" s="61">
        <f t="shared" si="11"/>
        <v>13</v>
      </c>
      <c r="R22" s="60">
        <f>VLOOKUP($A22,'Return Data'!$B$7:$R$2292,16,0)</f>
        <v>11.5555</v>
      </c>
      <c r="S22" s="62">
        <f t="shared" si="10"/>
        <v>22</v>
      </c>
    </row>
    <row r="23" spans="1:19" x14ac:dyDescent="0.3">
      <c r="A23" s="58" t="s">
        <v>867</v>
      </c>
      <c r="B23" s="59">
        <f>VLOOKUP($A23,'Return Data'!$B$7:$R$2292,3,0)</f>
        <v>44918</v>
      </c>
      <c r="C23" s="60">
        <f>VLOOKUP($A23,'Return Data'!$B$7:$R$2292,4,0)</f>
        <v>16.569800000000001</v>
      </c>
      <c r="D23" s="60">
        <f>VLOOKUP($A23,'Return Data'!$B$7:$R$2292,10,0)</f>
        <v>-3.1905999999999999</v>
      </c>
      <c r="E23" s="61">
        <f t="shared" si="0"/>
        <v>23</v>
      </c>
      <c r="F23" s="60">
        <f>VLOOKUP($A23,'Return Data'!$B$7:$R$2292,11,0)</f>
        <v>10.776999999999999</v>
      </c>
      <c r="G23" s="61">
        <f t="shared" si="1"/>
        <v>21</v>
      </c>
      <c r="H23" s="60">
        <f>VLOOKUP($A23,'Return Data'!$B$7:$R$2292,12,0)</f>
        <v>-1.0463</v>
      </c>
      <c r="I23" s="61">
        <f t="shared" si="2"/>
        <v>22</v>
      </c>
      <c r="J23" s="60">
        <f>VLOOKUP($A23,'Return Data'!$B$7:$R$2292,13,0)</f>
        <v>-1.0934999999999999</v>
      </c>
      <c r="K23" s="61">
        <f t="shared" si="3"/>
        <v>17</v>
      </c>
      <c r="L23" s="60">
        <f>VLOOKUP($A23,'Return Data'!$B$7:$R$2292,17,0)</f>
        <v>20.252700000000001</v>
      </c>
      <c r="M23" s="61">
        <f t="shared" si="8"/>
        <v>6</v>
      </c>
      <c r="N23" s="60"/>
      <c r="O23" s="61"/>
      <c r="P23" s="60"/>
      <c r="Q23" s="61"/>
      <c r="R23" s="60">
        <f>VLOOKUP($A23,'Return Data'!$B$7:$R$2292,16,0)</f>
        <v>18.442799999999998</v>
      </c>
      <c r="S23" s="62">
        <f t="shared" si="10"/>
        <v>2</v>
      </c>
    </row>
    <row r="24" spans="1:19" x14ac:dyDescent="0.3">
      <c r="A24" s="58" t="s">
        <v>869</v>
      </c>
      <c r="B24" s="59">
        <f>VLOOKUP($A24,'Return Data'!$B$7:$R$2292,3,0)</f>
        <v>44918</v>
      </c>
      <c r="C24" s="60">
        <f>VLOOKUP($A24,'Return Data'!$B$7:$R$2292,4,0)</f>
        <v>94.11</v>
      </c>
      <c r="D24" s="60">
        <f>VLOOKUP($A24,'Return Data'!$B$7:$R$2292,10,0)</f>
        <v>-0.5464</v>
      </c>
      <c r="E24" s="61">
        <f t="shared" si="0"/>
        <v>10</v>
      </c>
      <c r="F24" s="60">
        <f>VLOOKUP($A24,'Return Data'!$B$7:$R$2292,11,0)</f>
        <v>10.865</v>
      </c>
      <c r="G24" s="61">
        <f t="shared" si="1"/>
        <v>20</v>
      </c>
      <c r="H24" s="60">
        <f>VLOOKUP($A24,'Return Data'!$B$7:$R$2292,12,0)</f>
        <v>3.5099999999999999E-2</v>
      </c>
      <c r="I24" s="61">
        <f t="shared" si="2"/>
        <v>20</v>
      </c>
      <c r="J24" s="60">
        <f>VLOOKUP($A24,'Return Data'!$B$7:$R$2292,13,0)</f>
        <v>-2.3774999999999999</v>
      </c>
      <c r="K24" s="61">
        <f t="shared" si="3"/>
        <v>20</v>
      </c>
      <c r="L24" s="60">
        <f>VLOOKUP($A24,'Return Data'!$B$7:$R$2292,17,0)</f>
        <v>17.011600000000001</v>
      </c>
      <c r="M24" s="61">
        <f t="shared" si="8"/>
        <v>14</v>
      </c>
      <c r="N24" s="60">
        <f>VLOOKUP($A24,'Return Data'!$B$7:$R$2292,14,0)</f>
        <v>17.991299999999999</v>
      </c>
      <c r="O24" s="61">
        <f t="shared" si="9"/>
        <v>6</v>
      </c>
      <c r="P24" s="60">
        <f>VLOOKUP($A24,'Return Data'!$B$7:$R$2292,15,0)</f>
        <v>12.298500000000001</v>
      </c>
      <c r="Q24" s="61">
        <f t="shared" si="11"/>
        <v>2</v>
      </c>
      <c r="R24" s="60">
        <f>VLOOKUP($A24,'Return Data'!$B$7:$R$2292,16,0)</f>
        <v>19.7029</v>
      </c>
      <c r="S24" s="62">
        <f t="shared" si="10"/>
        <v>1</v>
      </c>
    </row>
    <row r="25" spans="1:19" x14ac:dyDescent="0.3">
      <c r="A25" s="58" t="s">
        <v>871</v>
      </c>
      <c r="B25" s="59">
        <f>VLOOKUP($A25,'Return Data'!$B$7:$R$2292,3,0)</f>
        <v>44918</v>
      </c>
      <c r="C25" s="60">
        <f>VLOOKUP($A25,'Return Data'!$B$7:$R$2292,4,0)</f>
        <v>16.671500000000002</v>
      </c>
      <c r="D25" s="60">
        <f>VLOOKUP($A25,'Return Data'!$B$7:$R$2292,10,0)</f>
        <v>2.1381999999999999</v>
      </c>
      <c r="E25" s="61">
        <f t="shared" si="0"/>
        <v>2</v>
      </c>
      <c r="F25" s="60">
        <f>VLOOKUP($A25,'Return Data'!$B$7:$R$2292,11,0)</f>
        <v>20.034700000000001</v>
      </c>
      <c r="G25" s="61">
        <f t="shared" si="1"/>
        <v>2</v>
      </c>
      <c r="H25" s="60">
        <f>VLOOKUP($A25,'Return Data'!$B$7:$R$2292,12,0)</f>
        <v>8.8602000000000007</v>
      </c>
      <c r="I25" s="61">
        <f t="shared" si="2"/>
        <v>4</v>
      </c>
      <c r="J25" s="60">
        <f>VLOOKUP($A25,'Return Data'!$B$7:$R$2292,13,0)</f>
        <v>-0.1981</v>
      </c>
      <c r="K25" s="61">
        <f t="shared" si="3"/>
        <v>14</v>
      </c>
      <c r="L25" s="60">
        <f>VLOOKUP($A25,'Return Data'!$B$7:$R$2292,17,0)</f>
        <v>19.448399999999999</v>
      </c>
      <c r="M25" s="61">
        <f t="shared" si="8"/>
        <v>9</v>
      </c>
      <c r="N25" s="60">
        <f>VLOOKUP($A25,'Return Data'!$B$7:$R$2292,14,0)</f>
        <v>16.4514</v>
      </c>
      <c r="O25" s="61">
        <f t="shared" si="9"/>
        <v>13</v>
      </c>
      <c r="P25" s="60"/>
      <c r="Q25" s="61"/>
      <c r="R25" s="60">
        <f>VLOOKUP($A25,'Return Data'!$B$7:$R$2292,16,0)</f>
        <v>17.3992</v>
      </c>
      <c r="S25" s="62">
        <f t="shared" si="10"/>
        <v>7</v>
      </c>
    </row>
    <row r="26" spans="1:19" x14ac:dyDescent="0.3">
      <c r="A26" s="58" t="s">
        <v>1823</v>
      </c>
      <c r="B26" s="59">
        <f>VLOOKUP($A26,'Return Data'!$B$7:$R$2292,3,0)</f>
        <v>44918</v>
      </c>
      <c r="C26" s="60">
        <f>VLOOKUP($A26,'Return Data'!$B$7:$R$2292,4,0)</f>
        <v>24.023499999999999</v>
      </c>
      <c r="D26" s="60">
        <f>VLOOKUP($A26,'Return Data'!$B$7:$R$2292,10,0)</f>
        <v>-1.9744999999999999</v>
      </c>
      <c r="E26" s="61">
        <f t="shared" si="0"/>
        <v>17</v>
      </c>
      <c r="F26" s="60">
        <f>VLOOKUP($A26,'Return Data'!$B$7:$R$2292,11,0)</f>
        <v>12.001799999999999</v>
      </c>
      <c r="G26" s="61">
        <f t="shared" si="1"/>
        <v>17</v>
      </c>
      <c r="H26" s="60">
        <f>VLOOKUP($A26,'Return Data'!$B$7:$R$2292,12,0)</f>
        <v>0.88270000000000004</v>
      </c>
      <c r="I26" s="61">
        <f t="shared" si="2"/>
        <v>17</v>
      </c>
      <c r="J26" s="60">
        <f>VLOOKUP($A26,'Return Data'!$B$7:$R$2292,13,0)</f>
        <v>-0.54320000000000002</v>
      </c>
      <c r="K26" s="61">
        <f t="shared" si="3"/>
        <v>16</v>
      </c>
      <c r="L26" s="60">
        <f>VLOOKUP($A26,'Return Data'!$B$7:$R$2292,17,0)</f>
        <v>19.940999999999999</v>
      </c>
      <c r="M26" s="61">
        <f t="shared" si="8"/>
        <v>7</v>
      </c>
      <c r="N26" s="60">
        <f>VLOOKUP($A26,'Return Data'!$B$7:$R$2292,14,0)</f>
        <v>15.226000000000001</v>
      </c>
      <c r="O26" s="61">
        <f t="shared" si="9"/>
        <v>15</v>
      </c>
      <c r="P26" s="60">
        <f>VLOOKUP($A26,'Return Data'!$B$7:$R$2292,15,0)</f>
        <v>8.7782</v>
      </c>
      <c r="Q26" s="61">
        <f t="shared" si="11"/>
        <v>16</v>
      </c>
      <c r="R26" s="60">
        <f>VLOOKUP($A26,'Return Data'!$B$7:$R$2292,16,0)</f>
        <v>13.239000000000001</v>
      </c>
      <c r="S26" s="62">
        <f t="shared" si="10"/>
        <v>14</v>
      </c>
    </row>
    <row r="27" spans="1:19" x14ac:dyDescent="0.3">
      <c r="A27" s="58" t="s">
        <v>872</v>
      </c>
      <c r="B27" s="59">
        <f>VLOOKUP($A27,'Return Data'!$B$7:$R$2292,3,0)</f>
        <v>44918</v>
      </c>
      <c r="C27" s="60">
        <f>VLOOKUP($A27,'Return Data'!$B$7:$R$2292,4,0)</f>
        <v>823.37710000000004</v>
      </c>
      <c r="D27" s="60">
        <f>VLOOKUP($A27,'Return Data'!$B$7:$R$2292,10,0)</f>
        <v>-0.8488</v>
      </c>
      <c r="E27" s="61">
        <f t="shared" si="0"/>
        <v>14</v>
      </c>
      <c r="F27" s="60">
        <f>VLOOKUP($A27,'Return Data'!$B$7:$R$2292,11,0)</f>
        <v>13.655799999999999</v>
      </c>
      <c r="G27" s="61">
        <f t="shared" si="1"/>
        <v>16</v>
      </c>
      <c r="H27" s="60">
        <f>VLOOKUP($A27,'Return Data'!$B$7:$R$2292,12,0)</f>
        <v>1.9432</v>
      </c>
      <c r="I27" s="61">
        <f t="shared" si="2"/>
        <v>15</v>
      </c>
      <c r="J27" s="60">
        <f>VLOOKUP($A27,'Return Data'!$B$7:$R$2292,13,0)</f>
        <v>1.7732000000000001</v>
      </c>
      <c r="K27" s="61">
        <f t="shared" si="3"/>
        <v>10</v>
      </c>
      <c r="L27" s="60">
        <f>VLOOKUP($A27,'Return Data'!$B$7:$R$2292,17,0)</f>
        <v>16.768000000000001</v>
      </c>
      <c r="M27" s="61">
        <f t="shared" si="8"/>
        <v>16</v>
      </c>
      <c r="N27" s="60">
        <f>VLOOKUP($A27,'Return Data'!$B$7:$R$2292,14,0)</f>
        <v>14.9359</v>
      </c>
      <c r="O27" s="61">
        <f t="shared" si="9"/>
        <v>17</v>
      </c>
      <c r="P27" s="60">
        <f>VLOOKUP($A27,'Return Data'!$B$7:$R$2292,15,0)</f>
        <v>5.8548999999999998</v>
      </c>
      <c r="Q27" s="61">
        <f t="shared" si="11"/>
        <v>19</v>
      </c>
      <c r="R27" s="60">
        <f>VLOOKUP($A27,'Return Data'!$B$7:$R$2292,16,0)</f>
        <v>17.585999999999999</v>
      </c>
      <c r="S27" s="62">
        <f t="shared" si="10"/>
        <v>6</v>
      </c>
    </row>
    <row r="28" spans="1:19" x14ac:dyDescent="0.3">
      <c r="A28" s="58" t="s">
        <v>876</v>
      </c>
      <c r="B28" s="59">
        <f>VLOOKUP($A28,'Return Data'!$B$7:$R$2292,3,0)</f>
        <v>44918</v>
      </c>
      <c r="C28" s="60">
        <f>VLOOKUP($A28,'Return Data'!$B$7:$R$2292,4,0)</f>
        <v>71.427999999999997</v>
      </c>
      <c r="D28" s="60">
        <f>VLOOKUP($A28,'Return Data'!$B$7:$R$2292,10,0)</f>
        <v>-0.7702</v>
      </c>
      <c r="E28" s="61">
        <f t="shared" si="0"/>
        <v>12</v>
      </c>
      <c r="F28" s="60">
        <f>VLOOKUP($A28,'Return Data'!$B$7:$R$2292,11,0)</f>
        <v>17.462900000000001</v>
      </c>
      <c r="G28" s="61">
        <f t="shared" si="1"/>
        <v>5</v>
      </c>
      <c r="H28" s="60">
        <f>VLOOKUP($A28,'Return Data'!$B$7:$R$2292,12,0)</f>
        <v>8.9641999999999999</v>
      </c>
      <c r="I28" s="61">
        <f t="shared" si="2"/>
        <v>3</v>
      </c>
      <c r="J28" s="60">
        <f>VLOOKUP($A28,'Return Data'!$B$7:$R$2292,13,0)</f>
        <v>7.8834</v>
      </c>
      <c r="K28" s="61">
        <f t="shared" si="3"/>
        <v>3</v>
      </c>
      <c r="L28" s="60">
        <f>VLOOKUP($A28,'Return Data'!$B$7:$R$2292,17,0)</f>
        <v>22.0654</v>
      </c>
      <c r="M28" s="61">
        <f t="shared" si="8"/>
        <v>3</v>
      </c>
      <c r="N28" s="60">
        <f>VLOOKUP($A28,'Return Data'!$B$7:$R$2292,14,0)</f>
        <v>23.8507</v>
      </c>
      <c r="O28" s="61">
        <f t="shared" si="9"/>
        <v>1</v>
      </c>
      <c r="P28" s="60">
        <f>VLOOKUP($A28,'Return Data'!$B$7:$R$2292,15,0)</f>
        <v>12.415800000000001</v>
      </c>
      <c r="Q28" s="61">
        <f t="shared" si="11"/>
        <v>1</v>
      </c>
      <c r="R28" s="60">
        <f>VLOOKUP($A28,'Return Data'!$B$7:$R$2292,16,0)</f>
        <v>13.037100000000001</v>
      </c>
      <c r="S28" s="62">
        <f t="shared" si="10"/>
        <v>15</v>
      </c>
    </row>
    <row r="29" spans="1:19" x14ac:dyDescent="0.3">
      <c r="A29" s="58" t="s">
        <v>1721</v>
      </c>
      <c r="B29" s="59">
        <f>VLOOKUP($A29,'Return Data'!$B$7:$R$2292,3,0)</f>
        <v>44918</v>
      </c>
      <c r="C29" s="60">
        <f>VLOOKUP($A29,'Return Data'!$B$7:$R$2292,4,0)</f>
        <v>568.46029579478795</v>
      </c>
      <c r="D29" s="60">
        <f>VLOOKUP($A29,'Return Data'!$B$7:$R$2292,10,0)</f>
        <v>-0.81720000000000004</v>
      </c>
      <c r="E29" s="61">
        <f t="shared" si="0"/>
        <v>13</v>
      </c>
      <c r="F29" s="60">
        <f>VLOOKUP($A29,'Return Data'!$B$7:$R$2292,11,0)</f>
        <v>17.843699999999998</v>
      </c>
      <c r="G29" s="61">
        <f t="shared" si="1"/>
        <v>3</v>
      </c>
      <c r="H29" s="60">
        <f>VLOOKUP($A29,'Return Data'!$B$7:$R$2292,12,0)</f>
        <v>6.9309000000000003</v>
      </c>
      <c r="I29" s="61">
        <f t="shared" si="2"/>
        <v>5</v>
      </c>
      <c r="J29" s="60">
        <f>VLOOKUP($A29,'Return Data'!$B$7:$R$2292,13,0)</f>
        <v>6.7405999999999997</v>
      </c>
      <c r="K29" s="61">
        <f t="shared" si="3"/>
        <v>4</v>
      </c>
      <c r="L29" s="60">
        <f>VLOOKUP($A29,'Return Data'!$B$7:$R$2292,17,0)</f>
        <v>22.0579</v>
      </c>
      <c r="M29" s="61">
        <f t="shared" si="8"/>
        <v>4</v>
      </c>
      <c r="N29" s="60">
        <f>VLOOKUP($A29,'Return Data'!$B$7:$R$2292,14,0)</f>
        <v>19.3613</v>
      </c>
      <c r="O29" s="61">
        <f t="shared" si="9"/>
        <v>3</v>
      </c>
      <c r="P29" s="60">
        <f>VLOOKUP($A29,'Return Data'!$B$7:$R$2292,15,0)</f>
        <v>11.3772</v>
      </c>
      <c r="Q29" s="61">
        <f t="shared" si="11"/>
        <v>5</v>
      </c>
      <c r="R29" s="60">
        <f>VLOOKUP($A29,'Return Data'!$B$7:$R$2292,16,0)</f>
        <v>14.501799999999999</v>
      </c>
      <c r="S29" s="62">
        <f t="shared" si="10"/>
        <v>13</v>
      </c>
    </row>
    <row r="30" spans="1:19" x14ac:dyDescent="0.3">
      <c r="A30" s="58" t="s">
        <v>878</v>
      </c>
      <c r="B30" s="59">
        <f>VLOOKUP($A30,'Return Data'!$B$7:$R$2292,3,0)</f>
        <v>44918</v>
      </c>
      <c r="C30" s="60">
        <f>VLOOKUP($A30,'Return Data'!$B$7:$R$2292,4,0)</f>
        <v>54.050800000000002</v>
      </c>
      <c r="D30" s="60">
        <f>VLOOKUP($A30,'Return Data'!$B$7:$R$2292,10,0)</f>
        <v>-2.1667999999999998</v>
      </c>
      <c r="E30" s="61">
        <f t="shared" si="0"/>
        <v>18</v>
      </c>
      <c r="F30" s="60">
        <f>VLOOKUP($A30,'Return Data'!$B$7:$R$2292,11,0)</f>
        <v>13.9312</v>
      </c>
      <c r="G30" s="61">
        <f t="shared" si="1"/>
        <v>14</v>
      </c>
      <c r="H30" s="60">
        <f>VLOOKUP($A30,'Return Data'!$B$7:$R$2292,12,0)</f>
        <v>0.70669999999999999</v>
      </c>
      <c r="I30" s="61">
        <f t="shared" si="2"/>
        <v>19</v>
      </c>
      <c r="J30" s="60">
        <f>VLOOKUP($A30,'Return Data'!$B$7:$R$2292,13,0)</f>
        <v>-1.9819</v>
      </c>
      <c r="K30" s="61">
        <f t="shared" si="3"/>
        <v>18</v>
      </c>
      <c r="L30" s="60">
        <f>VLOOKUP($A30,'Return Data'!$B$7:$R$2292,17,0)</f>
        <v>18.169899999999998</v>
      </c>
      <c r="M30" s="61">
        <f t="shared" si="8"/>
        <v>11</v>
      </c>
      <c r="N30" s="60">
        <f>VLOOKUP($A30,'Return Data'!$B$7:$R$2292,14,0)</f>
        <v>13.611800000000001</v>
      </c>
      <c r="O30" s="61">
        <f t="shared" si="9"/>
        <v>19</v>
      </c>
      <c r="P30" s="60">
        <f>VLOOKUP($A30,'Return Data'!$B$7:$R$2292,15,0)</f>
        <v>10.368</v>
      </c>
      <c r="Q30" s="61">
        <f t="shared" si="11"/>
        <v>9</v>
      </c>
      <c r="R30" s="60">
        <f>VLOOKUP($A30,'Return Data'!$B$7:$R$2292,16,0)</f>
        <v>11.2478</v>
      </c>
      <c r="S30" s="62">
        <f t="shared" si="10"/>
        <v>24</v>
      </c>
    </row>
    <row r="31" spans="1:19" x14ac:dyDescent="0.3">
      <c r="A31" s="58" t="s">
        <v>880</v>
      </c>
      <c r="B31" s="59">
        <f>VLOOKUP($A31,'Return Data'!$B$7:$R$2292,3,0)</f>
        <v>44918</v>
      </c>
      <c r="C31" s="60">
        <f>VLOOKUP($A31,'Return Data'!$B$7:$R$2292,4,0)</f>
        <v>354.25459999999998</v>
      </c>
      <c r="D31" s="60">
        <f>VLOOKUP($A31,'Return Data'!$B$7:$R$2292,10,0)</f>
        <v>1.5366</v>
      </c>
      <c r="E31" s="61">
        <f t="shared" si="0"/>
        <v>4</v>
      </c>
      <c r="F31" s="60">
        <f>VLOOKUP($A31,'Return Data'!$B$7:$R$2292,11,0)</f>
        <v>20.7195</v>
      </c>
      <c r="G31" s="61">
        <f t="shared" si="1"/>
        <v>1</v>
      </c>
      <c r="H31" s="60">
        <f>VLOOKUP($A31,'Return Data'!$B$7:$R$2292,12,0)</f>
        <v>11.9033</v>
      </c>
      <c r="I31" s="61">
        <f t="shared" si="2"/>
        <v>1</v>
      </c>
      <c r="J31" s="60">
        <f>VLOOKUP($A31,'Return Data'!$B$7:$R$2292,13,0)</f>
        <v>10.803100000000001</v>
      </c>
      <c r="K31" s="61">
        <f t="shared" si="3"/>
        <v>2</v>
      </c>
      <c r="L31" s="60">
        <f>VLOOKUP($A31,'Return Data'!$B$7:$R$2292,17,0)</f>
        <v>19.804600000000001</v>
      </c>
      <c r="M31" s="61">
        <f t="shared" si="8"/>
        <v>8</v>
      </c>
      <c r="N31" s="60">
        <f>VLOOKUP($A31,'Return Data'!$B$7:$R$2292,14,0)</f>
        <v>17.3261</v>
      </c>
      <c r="O31" s="61">
        <f t="shared" si="9"/>
        <v>8</v>
      </c>
      <c r="P31" s="60">
        <f>VLOOKUP($A31,'Return Data'!$B$7:$R$2292,15,0)</f>
        <v>11.8238</v>
      </c>
      <c r="Q31" s="61">
        <f t="shared" si="11"/>
        <v>3</v>
      </c>
      <c r="R31" s="60">
        <f>VLOOKUP($A31,'Return Data'!$B$7:$R$2292,16,0)</f>
        <v>12.6974</v>
      </c>
      <c r="S31" s="62">
        <f t="shared" si="10"/>
        <v>17</v>
      </c>
    </row>
    <row r="32" spans="1:19" x14ac:dyDescent="0.3">
      <c r="A32" s="58" t="s">
        <v>883</v>
      </c>
      <c r="B32" s="59">
        <f>VLOOKUP($A32,'Return Data'!$B$7:$R$2292,3,0)</f>
        <v>44918</v>
      </c>
      <c r="C32" s="60">
        <f>VLOOKUP($A32,'Return Data'!$B$7:$R$2292,4,0)</f>
        <v>16.43</v>
      </c>
      <c r="D32" s="60">
        <f>VLOOKUP($A32,'Return Data'!$B$7:$R$2292,10,0)</f>
        <v>-2.3767</v>
      </c>
      <c r="E32" s="61">
        <f t="shared" si="0"/>
        <v>21</v>
      </c>
      <c r="F32" s="60">
        <f>VLOOKUP($A32,'Return Data'!$B$7:$R$2292,11,0)</f>
        <v>13.702400000000001</v>
      </c>
      <c r="G32" s="61">
        <f t="shared" si="1"/>
        <v>15</v>
      </c>
      <c r="H32" s="60">
        <f>VLOOKUP($A32,'Return Data'!$B$7:$R$2292,12,0)</f>
        <v>3.9872999999999998</v>
      </c>
      <c r="I32" s="61">
        <f t="shared" si="2"/>
        <v>11</v>
      </c>
      <c r="J32" s="60">
        <f>VLOOKUP($A32,'Return Data'!$B$7:$R$2292,13,0)</f>
        <v>-3.125</v>
      </c>
      <c r="K32" s="61">
        <f t="shared" si="3"/>
        <v>22</v>
      </c>
      <c r="L32" s="60">
        <f>VLOOKUP($A32,'Return Data'!$B$7:$R$2292,17,0)</f>
        <v>16.334700000000002</v>
      </c>
      <c r="M32" s="61">
        <f t="shared" si="8"/>
        <v>17</v>
      </c>
      <c r="N32" s="60"/>
      <c r="O32" s="61"/>
      <c r="P32" s="60"/>
      <c r="Q32" s="61"/>
      <c r="R32" s="60">
        <f>VLOOKUP($A32,'Return Data'!$B$7:$R$2292,16,0)</f>
        <v>17.683800000000002</v>
      </c>
      <c r="S32" s="62">
        <f t="shared" si="10"/>
        <v>5</v>
      </c>
    </row>
    <row r="33" spans="1:19" x14ac:dyDescent="0.3">
      <c r="A33" s="58" t="s">
        <v>885</v>
      </c>
      <c r="B33" s="59">
        <f>VLOOKUP($A33,'Return Data'!$B$7:$R$2292,3,0)</f>
        <v>44918</v>
      </c>
      <c r="C33" s="60">
        <f>VLOOKUP($A33,'Return Data'!$B$7:$R$2292,4,0)</f>
        <v>199.4418</v>
      </c>
      <c r="D33" s="60">
        <f>VLOOKUP($A33,'Return Data'!$B$7:$R$2292,10,0)</f>
        <v>0.12959999999999999</v>
      </c>
      <c r="E33" s="61">
        <f t="shared" si="0"/>
        <v>6</v>
      </c>
      <c r="F33" s="60">
        <f>VLOOKUP($A33,'Return Data'!$B$7:$R$2292,11,0)</f>
        <v>13.948499999999999</v>
      </c>
      <c r="G33" s="61">
        <f t="shared" si="1"/>
        <v>13</v>
      </c>
      <c r="H33" s="60">
        <f>VLOOKUP($A33,'Return Data'!$B$7:$R$2292,12,0)</f>
        <v>4.7640000000000002</v>
      </c>
      <c r="I33" s="61">
        <f t="shared" si="2"/>
        <v>10</v>
      </c>
      <c r="J33" s="60">
        <f>VLOOKUP($A33,'Return Data'!$B$7:$R$2292,13,0)</f>
        <v>2.7810999999999999</v>
      </c>
      <c r="K33" s="61">
        <f>RANK(J33,J$8:J$33,0)</f>
        <v>8</v>
      </c>
      <c r="L33" s="60">
        <f>VLOOKUP($A33,'Return Data'!$B$7:$R$2292,17,0)</f>
        <v>21.0581</v>
      </c>
      <c r="M33" s="61">
        <f t="shared" si="8"/>
        <v>5</v>
      </c>
      <c r="N33" s="60">
        <f>VLOOKUP($A33,'Return Data'!$B$7:$R$2292,14,0)</f>
        <v>17.7836</v>
      </c>
      <c r="O33" s="61">
        <f t="shared" si="9"/>
        <v>7</v>
      </c>
      <c r="P33" s="60">
        <f>VLOOKUP($A33,'Return Data'!$B$7:$R$2292,15,0)</f>
        <v>8.8048999999999999</v>
      </c>
      <c r="Q33" s="61">
        <f t="shared" si="11"/>
        <v>15</v>
      </c>
      <c r="R33" s="60">
        <f>VLOOKUP($A33,'Return Data'!$B$7:$R$2292,16,0)</f>
        <v>11.902100000000001</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-1.0966884615384613</v>
      </c>
      <c r="E35" s="69"/>
      <c r="F35" s="70">
        <f>AVERAGE(F8:F33)</f>
        <v>13.479842307692309</v>
      </c>
      <c r="G35" s="69"/>
      <c r="H35" s="70">
        <f>AVERAGE(H8:H33)</f>
        <v>2.9326461538461532</v>
      </c>
      <c r="I35" s="69"/>
      <c r="J35" s="70">
        <f>AVERAGE(J8:J33)</f>
        <v>0.6400538461538462</v>
      </c>
      <c r="K35" s="69"/>
      <c r="L35" s="70">
        <f>AVERAGE(L8:L33)</f>
        <v>17.187807692307693</v>
      </c>
      <c r="M35" s="69"/>
      <c r="N35" s="70">
        <f>AVERAGE(N8:N33)</f>
        <v>15.675229166666668</v>
      </c>
      <c r="O35" s="69"/>
      <c r="P35" s="70">
        <f>AVERAGE(P8:P33)</f>
        <v>9.2616047619047617</v>
      </c>
      <c r="Q35" s="69"/>
      <c r="R35" s="70">
        <f>AVERAGE(R8:R33)</f>
        <v>14.1593</v>
      </c>
      <c r="S35" s="71"/>
    </row>
    <row r="36" spans="1:19" x14ac:dyDescent="0.3">
      <c r="A36" s="68" t="s">
        <v>28</v>
      </c>
      <c r="B36" s="69"/>
      <c r="C36" s="69"/>
      <c r="D36" s="70">
        <f>MIN(D8:D33)</f>
        <v>-5.8036000000000003</v>
      </c>
      <c r="E36" s="69"/>
      <c r="F36" s="70">
        <f>MIN(F8:F33)</f>
        <v>0</v>
      </c>
      <c r="G36" s="69"/>
      <c r="H36" s="70">
        <f>MIN(H8:H33)</f>
        <v>-7.8654000000000002</v>
      </c>
      <c r="I36" s="69"/>
      <c r="J36" s="70">
        <f>MIN(J8:J33)</f>
        <v>-13.1325</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2.9043000000000001</v>
      </c>
      <c r="E37" s="73"/>
      <c r="F37" s="74">
        <f>MAX(F8:F33)</f>
        <v>20.7195</v>
      </c>
      <c r="G37" s="73"/>
      <c r="H37" s="74">
        <f>MAX(H8:H33)</f>
        <v>11.9033</v>
      </c>
      <c r="I37" s="73"/>
      <c r="J37" s="74">
        <f>MAX(J8:J33)</f>
        <v>10.851900000000001</v>
      </c>
      <c r="K37" s="73"/>
      <c r="L37" s="74">
        <f>MAX(L8:L33)</f>
        <v>25.536799999999999</v>
      </c>
      <c r="M37" s="73"/>
      <c r="N37" s="74">
        <f>MAX(N8:N33)</f>
        <v>23.8507</v>
      </c>
      <c r="O37" s="73"/>
      <c r="P37" s="74">
        <f>MAX(P8:P33)</f>
        <v>12.415800000000001</v>
      </c>
      <c r="Q37" s="73"/>
      <c r="R37" s="74">
        <f>MAX(R8:R33)</f>
        <v>19.7029</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44918</v>
      </c>
      <c r="C8" s="60">
        <f>VLOOKUP($A8,'Return Data'!$B$7:$R$2292,4,0)</f>
        <v>53.39</v>
      </c>
      <c r="D8" s="60">
        <f>VLOOKUP($A8,'Return Data'!$B$7:$R$2292,10,0)</f>
        <v>0.77390000000000003</v>
      </c>
      <c r="E8" s="61">
        <f t="shared" ref="E8:E39" si="0">RANK(D8,D$8:D$63,0)</f>
        <v>19</v>
      </c>
      <c r="F8" s="60">
        <f>VLOOKUP($A8,'Return Data'!$B$7:$R$2292,11,0)</f>
        <v>11.3916</v>
      </c>
      <c r="G8" s="61">
        <f t="shared" ref="G8:G39" si="1">RANK(F8,F$8:F$63,0)</f>
        <v>53</v>
      </c>
      <c r="H8" s="60">
        <f>VLOOKUP($A8,'Return Data'!$B$7:$R$2292,12,0)</f>
        <v>2.1232000000000002</v>
      </c>
      <c r="I8" s="61">
        <f t="shared" ref="I8:I39" si="2">RANK(H8,H$8:H$63,0)</f>
        <v>39</v>
      </c>
      <c r="J8" s="60">
        <f>VLOOKUP($A8,'Return Data'!$B$7:$R$2292,13,0)</f>
        <v>-2.2519</v>
      </c>
      <c r="K8" s="61">
        <f>RANK(J8,J$8:J$63,0)</f>
        <v>51</v>
      </c>
      <c r="L8" s="60">
        <f>VLOOKUP($A8,'Return Data'!$B$7:$R$2292,17,0)</f>
        <v>5.9630999999999998</v>
      </c>
      <c r="M8" s="61">
        <f>RANK(L8,L$8:L$63,0)</f>
        <v>56</v>
      </c>
      <c r="N8" s="60">
        <f>VLOOKUP($A8,'Return Data'!$B$7:$R$2292,14,0)</f>
        <v>7.6825000000000001</v>
      </c>
      <c r="O8" s="61">
        <f>RANK(N8,N$8:N$63,0)</f>
        <v>56</v>
      </c>
      <c r="P8" s="60">
        <f>VLOOKUP($A8,'Return Data'!$B$7:$R$2292,15,0)</f>
        <v>4.7220000000000004</v>
      </c>
      <c r="Q8" s="61">
        <f>RANK(P8,P$8:P$63,0)</f>
        <v>44</v>
      </c>
      <c r="R8" s="60">
        <f>VLOOKUP($A8,'Return Data'!$B$7:$R$2292,16,0)</f>
        <v>13.2067</v>
      </c>
      <c r="S8" s="62">
        <f>RANK(R8,R$8:R$63,0)</f>
        <v>41</v>
      </c>
    </row>
    <row r="9" spans="1:20" x14ac:dyDescent="0.3">
      <c r="A9" s="58" t="s">
        <v>164</v>
      </c>
      <c r="B9" s="59">
        <f>VLOOKUP($A9,'Return Data'!$B$7:$R$2292,3,0)</f>
        <v>44918</v>
      </c>
      <c r="C9" s="60">
        <f>VLOOKUP($A9,'Return Data'!$B$7:$R$2292,4,0)</f>
        <v>44.12</v>
      </c>
      <c r="D9" s="60">
        <f>VLOOKUP($A9,'Return Data'!$B$7:$R$2292,10,0)</f>
        <v>0.1817</v>
      </c>
      <c r="E9" s="61">
        <f t="shared" si="0"/>
        <v>24</v>
      </c>
      <c r="F9" s="60">
        <f>VLOOKUP($A9,'Return Data'!$B$7:$R$2292,11,0)</f>
        <v>11.5832</v>
      </c>
      <c r="G9" s="61">
        <f t="shared" si="1"/>
        <v>52</v>
      </c>
      <c r="H9" s="60">
        <f>VLOOKUP($A9,'Return Data'!$B$7:$R$2292,12,0)</f>
        <v>2.8917999999999999</v>
      </c>
      <c r="I9" s="61">
        <f t="shared" si="2"/>
        <v>33</v>
      </c>
      <c r="J9" s="60">
        <f>VLOOKUP($A9,'Return Data'!$B$7:$R$2292,13,0)</f>
        <v>-1.8247</v>
      </c>
      <c r="K9" s="61">
        <f t="shared" ref="K9:K63" si="3">RANK(J9,J$8:J$63,0)</f>
        <v>48</v>
      </c>
      <c r="L9" s="60">
        <f>VLOOKUP($A9,'Return Data'!$B$7:$R$2292,17,0)</f>
        <v>6.5942999999999996</v>
      </c>
      <c r="M9" s="61">
        <f t="shared" ref="M9:M63" si="4">RANK(L9,L$8:L$63,0)</f>
        <v>54</v>
      </c>
      <c r="N9" s="60">
        <f>VLOOKUP($A9,'Return Data'!$B$7:$R$2292,14,0)</f>
        <v>8.5463000000000005</v>
      </c>
      <c r="O9" s="61">
        <f t="shared" ref="O9:O63" si="5">RANK(N9,N$8:N$63,0)</f>
        <v>55</v>
      </c>
      <c r="P9" s="60">
        <f>VLOOKUP($A9,'Return Data'!$B$7:$R$2292,15,0)</f>
        <v>5.5862999999999996</v>
      </c>
      <c r="Q9" s="61">
        <f t="shared" ref="Q9:Q63" si="6">RANK(P9,P$8:P$63,0)</f>
        <v>41</v>
      </c>
      <c r="R9" s="60">
        <f>VLOOKUP($A9,'Return Data'!$B$7:$R$2292,16,0)</f>
        <v>13.9628</v>
      </c>
      <c r="S9" s="62">
        <f t="shared" ref="S9:S63" si="7">RANK(R9,R$8:R$63,0)</f>
        <v>28</v>
      </c>
    </row>
    <row r="10" spans="1:20" x14ac:dyDescent="0.3">
      <c r="A10" s="58" t="s">
        <v>165</v>
      </c>
      <c r="B10" s="59">
        <f>VLOOKUP($A10,'Return Data'!$B$7:$R$2292,3,0)</f>
        <v>44918</v>
      </c>
      <c r="C10" s="60">
        <f>VLOOKUP($A10,'Return Data'!$B$7:$R$2292,4,0)</f>
        <v>70.968699999999998</v>
      </c>
      <c r="D10" s="60">
        <f>VLOOKUP($A10,'Return Data'!$B$7:$R$2292,10,0)</f>
        <v>-4.2682000000000002</v>
      </c>
      <c r="E10" s="61">
        <f t="shared" si="0"/>
        <v>47</v>
      </c>
      <c r="F10" s="60">
        <f>VLOOKUP($A10,'Return Data'!$B$7:$R$2292,11,0)</f>
        <v>10.0802</v>
      </c>
      <c r="G10" s="61">
        <f t="shared" si="1"/>
        <v>56</v>
      </c>
      <c r="H10" s="60">
        <f>VLOOKUP($A10,'Return Data'!$B$7:$R$2292,12,0)</f>
        <v>-5.4226000000000001</v>
      </c>
      <c r="I10" s="61">
        <f t="shared" si="2"/>
        <v>56</v>
      </c>
      <c r="J10" s="60">
        <f>VLOOKUP($A10,'Return Data'!$B$7:$R$2292,13,0)</f>
        <v>-10.875500000000001</v>
      </c>
      <c r="K10" s="61">
        <f t="shared" si="3"/>
        <v>56</v>
      </c>
      <c r="L10" s="60">
        <f>VLOOKUP($A10,'Return Data'!$B$7:$R$2292,17,0)</f>
        <v>6.0989000000000004</v>
      </c>
      <c r="M10" s="61">
        <f t="shared" si="4"/>
        <v>55</v>
      </c>
      <c r="N10" s="60">
        <f>VLOOKUP($A10,'Return Data'!$B$7:$R$2292,14,0)</f>
        <v>9.8684999999999992</v>
      </c>
      <c r="O10" s="61">
        <f t="shared" si="5"/>
        <v>54</v>
      </c>
      <c r="P10" s="60">
        <f>VLOOKUP($A10,'Return Data'!$B$7:$R$2292,15,0)</f>
        <v>9.9751999999999992</v>
      </c>
      <c r="Q10" s="61">
        <f t="shared" si="6"/>
        <v>24</v>
      </c>
      <c r="R10" s="60">
        <f>VLOOKUP($A10,'Return Data'!$B$7:$R$2292,16,0)</f>
        <v>16.9162</v>
      </c>
      <c r="S10" s="62">
        <f t="shared" si="7"/>
        <v>10</v>
      </c>
    </row>
    <row r="11" spans="1:20" x14ac:dyDescent="0.3">
      <c r="A11" s="58" t="s">
        <v>1969</v>
      </c>
      <c r="B11" s="59">
        <f>VLOOKUP($A11,'Return Data'!$B$7:$R$2292,3,0)</f>
        <v>44918</v>
      </c>
      <c r="C11" s="60">
        <f>VLOOKUP($A11,'Return Data'!$B$7:$R$2292,4,0)</f>
        <v>16.989999999999998</v>
      </c>
      <c r="D11" s="60">
        <f>VLOOKUP($A11,'Return Data'!$B$7:$R$2292,10,0)</f>
        <v>-4.4969000000000001</v>
      </c>
      <c r="E11" s="61">
        <f t="shared" si="0"/>
        <v>49</v>
      </c>
      <c r="F11" s="60">
        <f>VLOOKUP($A11,'Return Data'!$B$7:$R$2292,11,0)</f>
        <v>14.7973</v>
      </c>
      <c r="G11" s="61">
        <f t="shared" si="1"/>
        <v>21</v>
      </c>
      <c r="H11" s="60">
        <f>VLOOKUP($A11,'Return Data'!$B$7:$R$2292,12,0)</f>
        <v>0.53249999999999997</v>
      </c>
      <c r="I11" s="61">
        <f t="shared" si="2"/>
        <v>49</v>
      </c>
      <c r="J11" s="60">
        <f>VLOOKUP($A11,'Return Data'!$B$7:$R$2292,13,0)</f>
        <v>-5.1368</v>
      </c>
      <c r="K11" s="61">
        <f t="shared" si="3"/>
        <v>54</v>
      </c>
      <c r="L11" s="60">
        <f>VLOOKUP($A11,'Return Data'!$B$7:$R$2292,17,0)</f>
        <v>18.791</v>
      </c>
      <c r="M11" s="61">
        <f t="shared" si="4"/>
        <v>28</v>
      </c>
      <c r="N11" s="60">
        <f>VLOOKUP($A11,'Return Data'!$B$7:$R$2292,14,0)</f>
        <v>23.2026</v>
      </c>
      <c r="O11" s="61">
        <f t="shared" si="5"/>
        <v>13</v>
      </c>
      <c r="P11" s="60"/>
      <c r="Q11" s="61"/>
      <c r="R11" s="60">
        <f>VLOOKUP($A11,'Return Data'!$B$7:$R$2292,16,0)</f>
        <v>11.563700000000001</v>
      </c>
      <c r="S11" s="62">
        <f t="shared" si="7"/>
        <v>49</v>
      </c>
    </row>
    <row r="12" spans="1:20" x14ac:dyDescent="0.3">
      <c r="A12" s="58" t="s">
        <v>1971</v>
      </c>
      <c r="B12" s="59">
        <f>VLOOKUP($A12,'Return Data'!$B$7:$R$2292,3,0)</f>
        <v>44918</v>
      </c>
      <c r="C12" s="60">
        <f>VLOOKUP($A12,'Return Data'!$B$7:$R$2292,4,0)</f>
        <v>20.260000000000002</v>
      </c>
      <c r="D12" s="60">
        <f>VLOOKUP($A12,'Return Data'!$B$7:$R$2292,10,0)</f>
        <v>-4.4790000000000001</v>
      </c>
      <c r="E12" s="61">
        <f t="shared" si="0"/>
        <v>48</v>
      </c>
      <c r="F12" s="60">
        <f>VLOOKUP($A12,'Return Data'!$B$7:$R$2292,11,0)</f>
        <v>14.5928</v>
      </c>
      <c r="G12" s="61">
        <f t="shared" si="1"/>
        <v>23</v>
      </c>
      <c r="H12" s="60">
        <f>VLOOKUP($A12,'Return Data'!$B$7:$R$2292,12,0)</f>
        <v>-0.29530000000000001</v>
      </c>
      <c r="I12" s="61">
        <f t="shared" si="2"/>
        <v>52</v>
      </c>
      <c r="J12" s="60">
        <f>VLOOKUP($A12,'Return Data'!$B$7:$R$2292,13,0)</f>
        <v>-4.9272999999999998</v>
      </c>
      <c r="K12" s="61">
        <f t="shared" si="3"/>
        <v>53</v>
      </c>
      <c r="L12" s="60">
        <f>VLOOKUP($A12,'Return Data'!$B$7:$R$2292,17,0)</f>
        <v>17.3582</v>
      </c>
      <c r="M12" s="61">
        <f t="shared" si="4"/>
        <v>37</v>
      </c>
      <c r="N12" s="60">
        <f>VLOOKUP($A12,'Return Data'!$B$7:$R$2292,14,0)</f>
        <v>20.650400000000001</v>
      </c>
      <c r="O12" s="61">
        <f t="shared" si="5"/>
        <v>17</v>
      </c>
      <c r="P12" s="60"/>
      <c r="Q12" s="61"/>
      <c r="R12" s="60">
        <f>VLOOKUP($A12,'Return Data'!$B$7:$R$2292,16,0)</f>
        <v>18.398</v>
      </c>
      <c r="S12" s="62">
        <f t="shared" si="7"/>
        <v>6</v>
      </c>
    </row>
    <row r="13" spans="1:20" x14ac:dyDescent="0.3">
      <c r="A13" s="58" t="s">
        <v>1973</v>
      </c>
      <c r="B13" s="59">
        <f>VLOOKUP($A13,'Return Data'!$B$7:$R$2292,3,0)</f>
        <v>44918</v>
      </c>
      <c r="C13" s="60">
        <f>VLOOKUP($A13,'Return Data'!$B$7:$R$2292,4,0)</f>
        <v>111.6</v>
      </c>
      <c r="D13" s="60">
        <f>VLOOKUP($A13,'Return Data'!$B$7:$R$2292,10,0)</f>
        <v>-0.66759999999999997</v>
      </c>
      <c r="E13" s="61">
        <f t="shared" si="0"/>
        <v>35</v>
      </c>
      <c r="F13" s="60">
        <f>VLOOKUP($A13,'Return Data'!$B$7:$R$2292,11,0)</f>
        <v>17.634699999999999</v>
      </c>
      <c r="G13" s="61">
        <f t="shared" si="1"/>
        <v>5</v>
      </c>
      <c r="H13" s="60">
        <f>VLOOKUP($A13,'Return Data'!$B$7:$R$2292,12,0)</f>
        <v>3.1233</v>
      </c>
      <c r="I13" s="61">
        <f t="shared" si="2"/>
        <v>30</v>
      </c>
      <c r="J13" s="60">
        <f>VLOOKUP($A13,'Return Data'!$B$7:$R$2292,13,0)</f>
        <v>-0.76470000000000005</v>
      </c>
      <c r="K13" s="61">
        <f t="shared" si="3"/>
        <v>45</v>
      </c>
      <c r="L13" s="60">
        <f>VLOOKUP($A13,'Return Data'!$B$7:$R$2292,17,0)</f>
        <v>18.8779</v>
      </c>
      <c r="M13" s="61">
        <f t="shared" si="4"/>
        <v>27</v>
      </c>
      <c r="N13" s="60">
        <f>VLOOKUP($A13,'Return Data'!$B$7:$R$2292,14,0)</f>
        <v>22.503799999999998</v>
      </c>
      <c r="O13" s="61">
        <f t="shared" si="5"/>
        <v>16</v>
      </c>
      <c r="P13" s="60">
        <f>VLOOKUP($A13,'Return Data'!$B$7:$R$2292,15,0)</f>
        <v>12.741300000000001</v>
      </c>
      <c r="Q13" s="61">
        <f t="shared" si="6"/>
        <v>8</v>
      </c>
      <c r="R13" s="60">
        <f>VLOOKUP($A13,'Return Data'!$B$7:$R$2292,16,0)</f>
        <v>16.953299999999999</v>
      </c>
      <c r="S13" s="62">
        <f t="shared" si="7"/>
        <v>9</v>
      </c>
    </row>
    <row r="14" spans="1:20" x14ac:dyDescent="0.3">
      <c r="A14" s="58" t="s">
        <v>1917</v>
      </c>
      <c r="B14" s="59">
        <f>VLOOKUP($A14,'Return Data'!$B$7:$R$2292,3,0)</f>
        <v>44918</v>
      </c>
      <c r="C14" s="60">
        <f>VLOOKUP($A14,'Return Data'!$B$7:$R$2292,4,0)</f>
        <v>62.460799999999999</v>
      </c>
      <c r="D14" s="60">
        <f>VLOOKUP($A14,'Return Data'!$B$7:$R$2292,10,0)</f>
        <v>5.5899999999999998E-2</v>
      </c>
      <c r="E14" s="61">
        <f t="shared" si="0"/>
        <v>27</v>
      </c>
      <c r="F14" s="60">
        <f>VLOOKUP($A14,'Return Data'!$B$7:$R$2292,11,0)</f>
        <v>12.119</v>
      </c>
      <c r="G14" s="61">
        <f t="shared" si="1"/>
        <v>51</v>
      </c>
      <c r="H14" s="60">
        <f>VLOOKUP($A14,'Return Data'!$B$7:$R$2292,12,0)</f>
        <v>-0.1852</v>
      </c>
      <c r="I14" s="61">
        <f t="shared" si="2"/>
        <v>51</v>
      </c>
      <c r="J14" s="60">
        <f>VLOOKUP($A14,'Return Data'!$B$7:$R$2292,13,0)</f>
        <v>-2.2002000000000002</v>
      </c>
      <c r="K14" s="61">
        <f t="shared" si="3"/>
        <v>49</v>
      </c>
      <c r="L14" s="60">
        <f>VLOOKUP($A14,'Return Data'!$B$7:$R$2292,17,0)</f>
        <v>11.2125</v>
      </c>
      <c r="M14" s="61">
        <f t="shared" si="4"/>
        <v>53</v>
      </c>
      <c r="N14" s="60">
        <f>VLOOKUP($A14,'Return Data'!$B$7:$R$2292,14,0)</f>
        <v>12.7903</v>
      </c>
      <c r="O14" s="61">
        <f t="shared" si="5"/>
        <v>47</v>
      </c>
      <c r="P14" s="60">
        <f>VLOOKUP($A14,'Return Data'!$B$7:$R$2292,15,0)</f>
        <v>8.9016000000000002</v>
      </c>
      <c r="Q14" s="61">
        <f t="shared" si="6"/>
        <v>31</v>
      </c>
      <c r="R14" s="60">
        <f>VLOOKUP($A14,'Return Data'!$B$7:$R$2292,16,0)</f>
        <v>13.909000000000001</v>
      </c>
      <c r="S14" s="62">
        <f t="shared" si="7"/>
        <v>30</v>
      </c>
    </row>
    <row r="15" spans="1:20" x14ac:dyDescent="0.3">
      <c r="A15" s="58" t="s">
        <v>171</v>
      </c>
      <c r="B15" s="59">
        <f>VLOOKUP($A15,'Return Data'!$B$7:$R$2292,3,0)</f>
        <v>44918</v>
      </c>
      <c r="C15" s="60">
        <f>VLOOKUP($A15,'Return Data'!$B$7:$R$2292,4,0)</f>
        <v>124.86</v>
      </c>
      <c r="D15" s="60">
        <f>VLOOKUP($A15,'Return Data'!$B$7:$R$2292,10,0)</f>
        <v>-0.35120000000000001</v>
      </c>
      <c r="E15" s="61">
        <f t="shared" si="0"/>
        <v>32</v>
      </c>
      <c r="F15" s="60">
        <f>VLOOKUP($A15,'Return Data'!$B$7:$R$2292,11,0)</f>
        <v>14.8772</v>
      </c>
      <c r="G15" s="61">
        <f t="shared" si="1"/>
        <v>19</v>
      </c>
      <c r="H15" s="60">
        <f>VLOOKUP($A15,'Return Data'!$B$7:$R$2292,12,0)</f>
        <v>4.1106999999999996</v>
      </c>
      <c r="I15" s="61">
        <f t="shared" si="2"/>
        <v>23</v>
      </c>
      <c r="J15" s="60">
        <f>VLOOKUP($A15,'Return Data'!$B$7:$R$2292,13,0)</f>
        <v>0.70169999999999999</v>
      </c>
      <c r="K15" s="61">
        <f t="shared" si="3"/>
        <v>41</v>
      </c>
      <c r="L15" s="60">
        <f>VLOOKUP($A15,'Return Data'!$B$7:$R$2292,17,0)</f>
        <v>18.0214</v>
      </c>
      <c r="M15" s="61">
        <f t="shared" si="4"/>
        <v>35</v>
      </c>
      <c r="N15" s="60">
        <f>VLOOKUP($A15,'Return Data'!$B$7:$R$2292,14,0)</f>
        <v>20.278400000000001</v>
      </c>
      <c r="O15" s="61">
        <f t="shared" si="5"/>
        <v>18</v>
      </c>
      <c r="P15" s="60">
        <f>VLOOKUP($A15,'Return Data'!$B$7:$R$2292,15,0)</f>
        <v>15.167400000000001</v>
      </c>
      <c r="Q15" s="61">
        <f t="shared" si="6"/>
        <v>4</v>
      </c>
      <c r="R15" s="60">
        <f>VLOOKUP($A15,'Return Data'!$B$7:$R$2292,16,0)</f>
        <v>15.4086</v>
      </c>
      <c r="S15" s="62">
        <f t="shared" si="7"/>
        <v>16</v>
      </c>
    </row>
    <row r="16" spans="1:20" x14ac:dyDescent="0.3">
      <c r="A16" s="58" t="s">
        <v>172</v>
      </c>
      <c r="B16" s="59">
        <f>VLOOKUP($A16,'Return Data'!$B$7:$R$2292,3,0)</f>
        <v>44918</v>
      </c>
      <c r="C16" s="60">
        <f>VLOOKUP($A16,'Return Data'!$B$7:$R$2292,4,0)</f>
        <v>88.674999999999997</v>
      </c>
      <c r="D16" s="60">
        <f>VLOOKUP($A16,'Return Data'!$B$7:$R$2292,10,0)</f>
        <v>1.2224999999999999</v>
      </c>
      <c r="E16" s="61">
        <f t="shared" si="0"/>
        <v>16</v>
      </c>
      <c r="F16" s="60">
        <f>VLOOKUP($A16,'Return Data'!$B$7:$R$2292,11,0)</f>
        <v>14.7599</v>
      </c>
      <c r="G16" s="61">
        <f t="shared" si="1"/>
        <v>22</v>
      </c>
      <c r="H16" s="60">
        <f>VLOOKUP($A16,'Return Data'!$B$7:$R$2292,12,0)</f>
        <v>4.2633999999999999</v>
      </c>
      <c r="I16" s="61">
        <f t="shared" si="2"/>
        <v>21</v>
      </c>
      <c r="J16" s="60">
        <f>VLOOKUP($A16,'Return Data'!$B$7:$R$2292,13,0)</f>
        <v>4.4981</v>
      </c>
      <c r="K16" s="61">
        <f t="shared" si="3"/>
        <v>19</v>
      </c>
      <c r="L16" s="60">
        <f>VLOOKUP($A16,'Return Data'!$B$7:$R$2292,17,0)</f>
        <v>19.955100000000002</v>
      </c>
      <c r="M16" s="61">
        <f t="shared" si="4"/>
        <v>22</v>
      </c>
      <c r="N16" s="60">
        <f>VLOOKUP($A16,'Return Data'!$B$7:$R$2292,14,0)</f>
        <v>17.6905</v>
      </c>
      <c r="O16" s="61">
        <f t="shared" si="5"/>
        <v>26</v>
      </c>
      <c r="P16" s="60">
        <f>VLOOKUP($A16,'Return Data'!$B$7:$R$2292,15,0)</f>
        <v>12.065200000000001</v>
      </c>
      <c r="Q16" s="61">
        <f t="shared" si="6"/>
        <v>12</v>
      </c>
      <c r="R16" s="60">
        <f>VLOOKUP($A16,'Return Data'!$B$7:$R$2292,16,0)</f>
        <v>16.728100000000001</v>
      </c>
      <c r="S16" s="62">
        <f t="shared" si="7"/>
        <v>11</v>
      </c>
    </row>
    <row r="17" spans="1:19" x14ac:dyDescent="0.3">
      <c r="A17" s="58" t="s">
        <v>173</v>
      </c>
      <c r="B17" s="59">
        <f>VLOOKUP($A17,'Return Data'!$B$7:$R$2292,3,0)</f>
        <v>44918</v>
      </c>
      <c r="C17" s="60">
        <f>VLOOKUP($A17,'Return Data'!$B$7:$R$2292,4,0)</f>
        <v>79.45</v>
      </c>
      <c r="D17" s="60">
        <f>VLOOKUP($A17,'Return Data'!$B$7:$R$2292,10,0)</f>
        <v>-0.27610000000000001</v>
      </c>
      <c r="E17" s="61">
        <f t="shared" si="0"/>
        <v>31</v>
      </c>
      <c r="F17" s="60">
        <f>VLOOKUP($A17,'Return Data'!$B$7:$R$2292,11,0)</f>
        <v>14.054</v>
      </c>
      <c r="G17" s="61">
        <f t="shared" si="1"/>
        <v>31</v>
      </c>
      <c r="H17" s="60">
        <f>VLOOKUP($A17,'Return Data'!$B$7:$R$2292,12,0)</f>
        <v>2.0421</v>
      </c>
      <c r="I17" s="61">
        <f t="shared" si="2"/>
        <v>40</v>
      </c>
      <c r="J17" s="60">
        <f>VLOOKUP($A17,'Return Data'!$B$7:$R$2292,13,0)</f>
        <v>1.6114999999999999</v>
      </c>
      <c r="K17" s="61">
        <f t="shared" si="3"/>
        <v>38</v>
      </c>
      <c r="L17" s="60">
        <f>VLOOKUP($A17,'Return Data'!$B$7:$R$2292,17,0)</f>
        <v>16.389299999999999</v>
      </c>
      <c r="M17" s="61">
        <f t="shared" si="4"/>
        <v>39</v>
      </c>
      <c r="N17" s="60">
        <f>VLOOKUP($A17,'Return Data'!$B$7:$R$2292,14,0)</f>
        <v>15.087899999999999</v>
      </c>
      <c r="O17" s="61">
        <f t="shared" si="5"/>
        <v>37</v>
      </c>
      <c r="P17" s="60">
        <f>VLOOKUP($A17,'Return Data'!$B$7:$R$2292,15,0)</f>
        <v>9.4540000000000006</v>
      </c>
      <c r="Q17" s="61">
        <f t="shared" si="6"/>
        <v>28</v>
      </c>
      <c r="R17" s="60">
        <f>VLOOKUP($A17,'Return Data'!$B$7:$R$2292,16,0)</f>
        <v>13.9154</v>
      </c>
      <c r="S17" s="62">
        <f t="shared" si="7"/>
        <v>29</v>
      </c>
    </row>
    <row r="18" spans="1:19" x14ac:dyDescent="0.3">
      <c r="A18" s="58" t="s">
        <v>175</v>
      </c>
      <c r="B18" s="59">
        <f>VLOOKUP($A18,'Return Data'!$B$7:$R$2292,3,0)</f>
        <v>44918</v>
      </c>
      <c r="C18" s="60">
        <f>VLOOKUP($A18,'Return Data'!$B$7:$R$2292,4,0)</f>
        <v>976.25189999999998</v>
      </c>
      <c r="D18" s="60">
        <f>VLOOKUP($A18,'Return Data'!$B$7:$R$2292,10,0)</f>
        <v>2.9182000000000001</v>
      </c>
      <c r="E18" s="61">
        <f t="shared" si="0"/>
        <v>3</v>
      </c>
      <c r="F18" s="60">
        <f>VLOOKUP($A18,'Return Data'!$B$7:$R$2292,11,0)</f>
        <v>17.915800000000001</v>
      </c>
      <c r="G18" s="61">
        <f t="shared" si="1"/>
        <v>3</v>
      </c>
      <c r="H18" s="60">
        <f>VLOOKUP($A18,'Return Data'!$B$7:$R$2292,12,0)</f>
        <v>7.6510999999999996</v>
      </c>
      <c r="I18" s="61">
        <f t="shared" si="2"/>
        <v>6</v>
      </c>
      <c r="J18" s="60">
        <f>VLOOKUP($A18,'Return Data'!$B$7:$R$2292,13,0)</f>
        <v>5.3891</v>
      </c>
      <c r="K18" s="61">
        <f t="shared" si="3"/>
        <v>15</v>
      </c>
      <c r="L18" s="60">
        <f>VLOOKUP($A18,'Return Data'!$B$7:$R$2292,17,0)</f>
        <v>21.380400000000002</v>
      </c>
      <c r="M18" s="61">
        <f t="shared" si="4"/>
        <v>17</v>
      </c>
      <c r="N18" s="60">
        <f>VLOOKUP($A18,'Return Data'!$B$7:$R$2292,14,0)</f>
        <v>16.862400000000001</v>
      </c>
      <c r="O18" s="61">
        <f t="shared" si="5"/>
        <v>30</v>
      </c>
      <c r="P18" s="60">
        <f>VLOOKUP($A18,'Return Data'!$B$7:$R$2292,15,0)</f>
        <v>10.6708</v>
      </c>
      <c r="Q18" s="61">
        <f t="shared" si="6"/>
        <v>20</v>
      </c>
      <c r="R18" s="60">
        <f>VLOOKUP($A18,'Return Data'!$B$7:$R$2292,16,0)</f>
        <v>14.968</v>
      </c>
      <c r="S18" s="62">
        <f t="shared" si="7"/>
        <v>22</v>
      </c>
    </row>
    <row r="19" spans="1:19" x14ac:dyDescent="0.3">
      <c r="A19" s="58" t="s">
        <v>177</v>
      </c>
      <c r="B19" s="59">
        <f>VLOOKUP($A19,'Return Data'!$B$7:$R$2292,3,0)</f>
        <v>44918</v>
      </c>
      <c r="C19" s="60">
        <f>VLOOKUP($A19,'Return Data'!$B$7:$R$2292,4,0)</f>
        <v>854.18100000000004</v>
      </c>
      <c r="D19" s="60">
        <f>VLOOKUP($A19,'Return Data'!$B$7:$R$2292,10,0)</f>
        <v>3.2151000000000001</v>
      </c>
      <c r="E19" s="61">
        <f t="shared" si="0"/>
        <v>1</v>
      </c>
      <c r="F19" s="60">
        <f>VLOOKUP($A19,'Return Data'!$B$7:$R$2292,11,0)</f>
        <v>17.362200000000001</v>
      </c>
      <c r="G19" s="61">
        <f t="shared" si="1"/>
        <v>6</v>
      </c>
      <c r="H19" s="60">
        <f>VLOOKUP($A19,'Return Data'!$B$7:$R$2292,12,0)</f>
        <v>11.943099999999999</v>
      </c>
      <c r="I19" s="61">
        <f t="shared" si="2"/>
        <v>2</v>
      </c>
      <c r="J19" s="60">
        <f>VLOOKUP($A19,'Return Data'!$B$7:$R$2292,13,0)</f>
        <v>11.2082</v>
      </c>
      <c r="K19" s="61">
        <f t="shared" si="3"/>
        <v>2</v>
      </c>
      <c r="L19" s="60">
        <f>VLOOKUP($A19,'Return Data'!$B$7:$R$2292,17,0)</f>
        <v>23.559899999999999</v>
      </c>
      <c r="M19" s="61">
        <f t="shared" si="4"/>
        <v>13</v>
      </c>
      <c r="N19" s="60">
        <f>VLOOKUP($A19,'Return Data'!$B$7:$R$2292,14,0)</f>
        <v>16.477499999999999</v>
      </c>
      <c r="O19" s="61">
        <f t="shared" si="5"/>
        <v>31</v>
      </c>
      <c r="P19" s="60">
        <f>VLOOKUP($A19,'Return Data'!$B$7:$R$2292,15,0)</f>
        <v>8.1329999999999991</v>
      </c>
      <c r="Q19" s="61">
        <f t="shared" si="6"/>
        <v>35</v>
      </c>
      <c r="R19" s="60">
        <f>VLOOKUP($A19,'Return Data'!$B$7:$R$2292,16,0)</f>
        <v>13.3729</v>
      </c>
      <c r="S19" s="62">
        <f t="shared" si="7"/>
        <v>37</v>
      </c>
    </row>
    <row r="20" spans="1:19" x14ac:dyDescent="0.3">
      <c r="A20" s="102" t="s">
        <v>2032</v>
      </c>
      <c r="B20" s="59">
        <f>VLOOKUP($A20,'Return Data'!$B$7:$R$2292,3,0)</f>
        <v>44918</v>
      </c>
      <c r="C20" s="60">
        <f>VLOOKUP($A20,'Return Data'!$B$7:$R$2292,4,0)</f>
        <v>82.530199999999994</v>
      </c>
      <c r="D20" s="60">
        <f>VLOOKUP($A20,'Return Data'!$B$7:$R$2292,10,0)</f>
        <v>-1.8748</v>
      </c>
      <c r="E20" s="61">
        <f t="shared" si="0"/>
        <v>38</v>
      </c>
      <c r="F20" s="60">
        <f>VLOOKUP($A20,'Return Data'!$B$7:$R$2292,11,0)</f>
        <v>14.3474</v>
      </c>
      <c r="G20" s="61">
        <f t="shared" si="1"/>
        <v>24</v>
      </c>
      <c r="H20" s="60">
        <f>VLOOKUP($A20,'Return Data'!$B$7:$R$2292,12,0)</f>
        <v>-0.67490000000000006</v>
      </c>
      <c r="I20" s="61">
        <f t="shared" si="2"/>
        <v>54</v>
      </c>
      <c r="J20" s="60">
        <f>VLOOKUP($A20,'Return Data'!$B$7:$R$2292,13,0)</f>
        <v>-2.2467000000000001</v>
      </c>
      <c r="K20" s="61">
        <f t="shared" si="3"/>
        <v>50</v>
      </c>
      <c r="L20" s="60">
        <f>VLOOKUP($A20,'Return Data'!$B$7:$R$2292,17,0)</f>
        <v>12.891999999999999</v>
      </c>
      <c r="M20" s="61">
        <f t="shared" si="4"/>
        <v>48</v>
      </c>
      <c r="N20" s="60">
        <f>VLOOKUP($A20,'Return Data'!$B$7:$R$2292,14,0)</f>
        <v>12.4915</v>
      </c>
      <c r="O20" s="61">
        <f t="shared" si="5"/>
        <v>49</v>
      </c>
      <c r="P20" s="60">
        <f>VLOOKUP($A20,'Return Data'!$B$7:$R$2292,15,0)</f>
        <v>6.9814999999999996</v>
      </c>
      <c r="Q20" s="61">
        <f t="shared" si="6"/>
        <v>38</v>
      </c>
      <c r="R20" s="60">
        <f>VLOOKUP($A20,'Return Data'!$B$7:$R$2292,16,0)</f>
        <v>13.337899999999999</v>
      </c>
      <c r="S20" s="62">
        <f t="shared" si="7"/>
        <v>38</v>
      </c>
    </row>
    <row r="21" spans="1:19" x14ac:dyDescent="0.3">
      <c r="A21" s="58" t="s">
        <v>178</v>
      </c>
      <c r="B21" s="59">
        <f>VLOOKUP($A21,'Return Data'!$B$7:$R$2292,3,0)</f>
        <v>44918</v>
      </c>
      <c r="C21" s="60">
        <f>VLOOKUP($A21,'Return Data'!$B$7:$R$2292,4,0)</f>
        <v>60.611199999999997</v>
      </c>
      <c r="D21" s="60">
        <f>VLOOKUP($A21,'Return Data'!$B$7:$R$2292,10,0)</f>
        <v>5.2499999999999998E-2</v>
      </c>
      <c r="E21" s="61">
        <f t="shared" si="0"/>
        <v>28</v>
      </c>
      <c r="F21" s="60">
        <f>VLOOKUP($A21,'Return Data'!$B$7:$R$2292,11,0)</f>
        <v>13.5037</v>
      </c>
      <c r="G21" s="61">
        <f t="shared" si="1"/>
        <v>39</v>
      </c>
      <c r="H21" s="60">
        <f>VLOOKUP($A21,'Return Data'!$B$7:$R$2292,12,0)</f>
        <v>1.2422</v>
      </c>
      <c r="I21" s="61">
        <f t="shared" si="2"/>
        <v>44</v>
      </c>
      <c r="J21" s="60">
        <f>VLOOKUP($A21,'Return Data'!$B$7:$R$2292,13,0)</f>
        <v>4.3200000000000002E-2</v>
      </c>
      <c r="K21" s="61">
        <f t="shared" si="3"/>
        <v>44</v>
      </c>
      <c r="L21" s="60">
        <f>VLOOKUP($A21,'Return Data'!$B$7:$R$2292,17,0)</f>
        <v>16.029599999999999</v>
      </c>
      <c r="M21" s="61">
        <f t="shared" si="4"/>
        <v>42</v>
      </c>
      <c r="N21" s="60">
        <f>VLOOKUP($A21,'Return Data'!$B$7:$R$2292,14,0)</f>
        <v>14.5444</v>
      </c>
      <c r="O21" s="61">
        <f t="shared" si="5"/>
        <v>39</v>
      </c>
      <c r="P21" s="60">
        <f>VLOOKUP($A21,'Return Data'!$B$7:$R$2292,15,0)</f>
        <v>8.0830000000000002</v>
      </c>
      <c r="Q21" s="61">
        <f t="shared" si="6"/>
        <v>36</v>
      </c>
      <c r="R21" s="60">
        <f>VLOOKUP($A21,'Return Data'!$B$7:$R$2292,16,0)</f>
        <v>13.610900000000001</v>
      </c>
      <c r="S21" s="62">
        <f t="shared" si="7"/>
        <v>34</v>
      </c>
    </row>
    <row r="22" spans="1:19" x14ac:dyDescent="0.3">
      <c r="A22" s="58" t="s">
        <v>179</v>
      </c>
      <c r="B22" s="59">
        <f>VLOOKUP($A22,'Return Data'!$B$7:$R$2292,3,0)</f>
        <v>44918</v>
      </c>
      <c r="C22" s="60">
        <f>VLOOKUP($A22,'Return Data'!$B$7:$R$2292,4,0)</f>
        <v>651.87</v>
      </c>
      <c r="D22" s="60">
        <f>VLOOKUP($A22,'Return Data'!$B$7:$R$2292,10,0)</f>
        <v>1.5437000000000001</v>
      </c>
      <c r="E22" s="61">
        <f t="shared" si="0"/>
        <v>11</v>
      </c>
      <c r="F22" s="60">
        <f>VLOOKUP($A22,'Return Data'!$B$7:$R$2292,11,0)</f>
        <v>13.8141</v>
      </c>
      <c r="G22" s="61">
        <f t="shared" si="1"/>
        <v>36</v>
      </c>
      <c r="H22" s="60">
        <f>VLOOKUP($A22,'Return Data'!$B$7:$R$2292,12,0)</f>
        <v>3.1488999999999998</v>
      </c>
      <c r="I22" s="61">
        <f t="shared" si="2"/>
        <v>29</v>
      </c>
      <c r="J22" s="60">
        <f>VLOOKUP($A22,'Return Data'!$B$7:$R$2292,13,0)</f>
        <v>2.7603</v>
      </c>
      <c r="K22" s="61">
        <f t="shared" si="3"/>
        <v>30</v>
      </c>
      <c r="L22" s="60">
        <f>VLOOKUP($A22,'Return Data'!$B$7:$R$2292,17,0)</f>
        <v>18.219000000000001</v>
      </c>
      <c r="M22" s="61">
        <f t="shared" si="4"/>
        <v>31</v>
      </c>
      <c r="N22" s="60">
        <f>VLOOKUP($A22,'Return Data'!$B$7:$R$2292,14,0)</f>
        <v>15.978300000000001</v>
      </c>
      <c r="O22" s="61">
        <f t="shared" si="5"/>
        <v>35</v>
      </c>
      <c r="P22" s="60">
        <f>VLOOKUP($A22,'Return Data'!$B$7:$R$2292,15,0)</f>
        <v>11.61</v>
      </c>
      <c r="Q22" s="61">
        <f t="shared" si="6"/>
        <v>16</v>
      </c>
      <c r="R22" s="60">
        <f>VLOOKUP($A22,'Return Data'!$B$7:$R$2292,16,0)</f>
        <v>15.180899999999999</v>
      </c>
      <c r="S22" s="62">
        <f t="shared" si="7"/>
        <v>19</v>
      </c>
    </row>
    <row r="23" spans="1:19" x14ac:dyDescent="0.3">
      <c r="A23" s="58" t="s">
        <v>180</v>
      </c>
      <c r="B23" s="59">
        <f>VLOOKUP($A23,'Return Data'!$B$7:$R$2292,3,0)</f>
        <v>44918</v>
      </c>
      <c r="C23" s="60">
        <f>VLOOKUP($A23,'Return Data'!$B$7:$R$2292,4,0)</f>
        <v>17.899999999999999</v>
      </c>
      <c r="D23" s="60">
        <f>VLOOKUP($A23,'Return Data'!$B$7:$R$2292,10,0)</f>
        <v>0.50529999999999997</v>
      </c>
      <c r="E23" s="61">
        <f t="shared" si="0"/>
        <v>22</v>
      </c>
      <c r="F23" s="60">
        <f>VLOOKUP($A23,'Return Data'!$B$7:$R$2292,11,0)</f>
        <v>15.112500000000001</v>
      </c>
      <c r="G23" s="61">
        <f t="shared" si="1"/>
        <v>18</v>
      </c>
      <c r="H23" s="60">
        <f>VLOOKUP($A23,'Return Data'!$B$7:$R$2292,12,0)</f>
        <v>12.296099999999999</v>
      </c>
      <c r="I23" s="61">
        <f t="shared" si="2"/>
        <v>1</v>
      </c>
      <c r="J23" s="60">
        <f>VLOOKUP($A23,'Return Data'!$B$7:$R$2292,13,0)</f>
        <v>13.940200000000001</v>
      </c>
      <c r="K23" s="61">
        <f t="shared" si="3"/>
        <v>1</v>
      </c>
      <c r="L23" s="60">
        <f>VLOOKUP($A23,'Return Data'!$B$7:$R$2292,17,0)</f>
        <v>20.537199999999999</v>
      </c>
      <c r="M23" s="61">
        <f t="shared" si="4"/>
        <v>20</v>
      </c>
      <c r="N23" s="60">
        <f>VLOOKUP($A23,'Return Data'!$B$7:$R$2292,14,0)</f>
        <v>14.9513</v>
      </c>
      <c r="O23" s="61">
        <f t="shared" si="5"/>
        <v>38</v>
      </c>
      <c r="P23" s="60"/>
      <c r="Q23" s="61"/>
      <c r="R23" s="60">
        <f>VLOOKUP($A23,'Return Data'!$B$7:$R$2292,16,0)</f>
        <v>13.0221</v>
      </c>
      <c r="S23" s="62">
        <f t="shared" si="7"/>
        <v>43</v>
      </c>
    </row>
    <row r="24" spans="1:19" x14ac:dyDescent="0.3">
      <c r="A24" s="58" t="s">
        <v>181</v>
      </c>
      <c r="B24" s="59">
        <f>VLOOKUP($A24,'Return Data'!$B$7:$R$2292,3,0)</f>
        <v>44918</v>
      </c>
      <c r="C24" s="60">
        <f>VLOOKUP($A24,'Return Data'!$B$7:$R$2292,4,0)</f>
        <v>43</v>
      </c>
      <c r="D24" s="60">
        <f>VLOOKUP($A24,'Return Data'!$B$7:$R$2292,10,0)</f>
        <v>0.35010000000000002</v>
      </c>
      <c r="E24" s="61">
        <f t="shared" si="0"/>
        <v>23</v>
      </c>
      <c r="F24" s="60">
        <f>VLOOKUP($A24,'Return Data'!$B$7:$R$2292,11,0)</f>
        <v>15.7158</v>
      </c>
      <c r="G24" s="61">
        <f t="shared" si="1"/>
        <v>13</v>
      </c>
      <c r="H24" s="60">
        <f>VLOOKUP($A24,'Return Data'!$B$7:$R$2292,12,0)</f>
        <v>3.0186999999999999</v>
      </c>
      <c r="I24" s="61">
        <f t="shared" si="2"/>
        <v>32</v>
      </c>
      <c r="J24" s="60">
        <f>VLOOKUP($A24,'Return Data'!$B$7:$R$2292,13,0)</f>
        <v>3.3902000000000001</v>
      </c>
      <c r="K24" s="61">
        <f t="shared" si="3"/>
        <v>26</v>
      </c>
      <c r="L24" s="60">
        <f>VLOOKUP($A24,'Return Data'!$B$7:$R$2292,17,0)</f>
        <v>14.690300000000001</v>
      </c>
      <c r="M24" s="61">
        <f t="shared" si="4"/>
        <v>44</v>
      </c>
      <c r="N24" s="60">
        <f>VLOOKUP($A24,'Return Data'!$B$7:$R$2292,14,0)</f>
        <v>12.600099999999999</v>
      </c>
      <c r="O24" s="61">
        <f t="shared" si="5"/>
        <v>48</v>
      </c>
      <c r="P24" s="60">
        <f>VLOOKUP($A24,'Return Data'!$B$7:$R$2292,15,0)</f>
        <v>8.7629000000000001</v>
      </c>
      <c r="Q24" s="61">
        <f t="shared" si="6"/>
        <v>32</v>
      </c>
      <c r="R24" s="60">
        <f>VLOOKUP($A24,'Return Data'!$B$7:$R$2292,16,0)</f>
        <v>16.9998</v>
      </c>
      <c r="S24" s="62">
        <f t="shared" si="7"/>
        <v>8</v>
      </c>
    </row>
    <row r="25" spans="1:19" x14ac:dyDescent="0.3">
      <c r="A25" s="58" t="s">
        <v>182</v>
      </c>
      <c r="B25" s="59">
        <f>VLOOKUP($A25,'Return Data'!$B$7:$R$2292,3,0)</f>
        <v>44918</v>
      </c>
      <c r="C25" s="60">
        <f>VLOOKUP($A25,'Return Data'!$B$7:$R$2292,4,0)</f>
        <v>109.57599999999999</v>
      </c>
      <c r="D25" s="60">
        <f>VLOOKUP($A25,'Return Data'!$B$7:$R$2292,10,0)</f>
        <v>2.7000000000000001E-3</v>
      </c>
      <c r="E25" s="61">
        <f t="shared" si="0"/>
        <v>29</v>
      </c>
      <c r="F25" s="60">
        <f>VLOOKUP($A25,'Return Data'!$B$7:$R$2292,11,0)</f>
        <v>14.871600000000001</v>
      </c>
      <c r="G25" s="61">
        <f t="shared" si="1"/>
        <v>20</v>
      </c>
      <c r="H25" s="60">
        <f>VLOOKUP($A25,'Return Data'!$B$7:$R$2292,12,0)</f>
        <v>2.8014000000000001</v>
      </c>
      <c r="I25" s="61">
        <f t="shared" si="2"/>
        <v>34</v>
      </c>
      <c r="J25" s="60">
        <f>VLOOKUP($A25,'Return Data'!$B$7:$R$2292,13,0)</f>
        <v>4.0509000000000004</v>
      </c>
      <c r="K25" s="61">
        <f t="shared" si="3"/>
        <v>20</v>
      </c>
      <c r="L25" s="60">
        <f>VLOOKUP($A25,'Return Data'!$B$7:$R$2292,17,0)</f>
        <v>25.473800000000001</v>
      </c>
      <c r="M25" s="61">
        <f t="shared" si="4"/>
        <v>10</v>
      </c>
      <c r="N25" s="60">
        <f>VLOOKUP($A25,'Return Data'!$B$7:$R$2292,14,0)</f>
        <v>22.875699999999998</v>
      </c>
      <c r="O25" s="61">
        <f t="shared" si="5"/>
        <v>15</v>
      </c>
      <c r="P25" s="60">
        <f>VLOOKUP($A25,'Return Data'!$B$7:$R$2292,15,0)</f>
        <v>11.9216</v>
      </c>
      <c r="Q25" s="61">
        <f t="shared" si="6"/>
        <v>13</v>
      </c>
      <c r="R25" s="60">
        <f>VLOOKUP($A25,'Return Data'!$B$7:$R$2292,16,0)</f>
        <v>17.287400000000002</v>
      </c>
      <c r="S25" s="62">
        <f t="shared" si="7"/>
        <v>7</v>
      </c>
    </row>
    <row r="26" spans="1:19" x14ac:dyDescent="0.3">
      <c r="A26" s="58" t="s">
        <v>183</v>
      </c>
      <c r="B26" s="59">
        <f>VLOOKUP($A26,'Return Data'!$B$7:$R$2292,3,0)</f>
        <v>44918</v>
      </c>
      <c r="C26" s="60">
        <f>VLOOKUP($A26,'Return Data'!$B$7:$R$2292,4,0)</f>
        <v>14.64</v>
      </c>
      <c r="D26" s="60">
        <f>VLOOKUP($A26,'Return Data'!$B$7:$R$2292,10,0)</f>
        <v>1.4553</v>
      </c>
      <c r="E26" s="61">
        <f t="shared" si="0"/>
        <v>12</v>
      </c>
      <c r="F26" s="60">
        <f>VLOOKUP($A26,'Return Data'!$B$7:$R$2292,11,0)</f>
        <v>13.93</v>
      </c>
      <c r="G26" s="61">
        <f t="shared" si="1"/>
        <v>34</v>
      </c>
      <c r="H26" s="60">
        <f>VLOOKUP($A26,'Return Data'!$B$7:$R$2292,12,0)</f>
        <v>5.8567999999999998</v>
      </c>
      <c r="I26" s="61">
        <f t="shared" si="2"/>
        <v>13</v>
      </c>
      <c r="J26" s="60">
        <f>VLOOKUP($A26,'Return Data'!$B$7:$R$2292,13,0)</f>
        <v>3.9035000000000002</v>
      </c>
      <c r="K26" s="61">
        <f t="shared" si="3"/>
        <v>23</v>
      </c>
      <c r="L26" s="60">
        <f>VLOOKUP($A26,'Return Data'!$B$7:$R$2292,17,0)</f>
        <v>13.873699999999999</v>
      </c>
      <c r="M26" s="61">
        <f t="shared" si="4"/>
        <v>46</v>
      </c>
      <c r="N26" s="60">
        <f>VLOOKUP($A26,'Return Data'!$B$7:$R$2292,14,0)</f>
        <v>12.2418</v>
      </c>
      <c r="O26" s="61">
        <f t="shared" si="5"/>
        <v>51</v>
      </c>
      <c r="P26" s="60"/>
      <c r="Q26" s="61"/>
      <c r="R26" s="60">
        <f>VLOOKUP($A26,'Return Data'!$B$7:$R$2292,16,0)</f>
        <v>7.9396000000000004</v>
      </c>
      <c r="S26" s="62">
        <f t="shared" si="7"/>
        <v>56</v>
      </c>
    </row>
    <row r="27" spans="1:19" x14ac:dyDescent="0.3">
      <c r="A27" s="58" t="s">
        <v>184</v>
      </c>
      <c r="B27" s="59">
        <f>VLOOKUP($A27,'Return Data'!$B$7:$R$2292,3,0)</f>
        <v>44918</v>
      </c>
      <c r="C27" s="60">
        <f>VLOOKUP($A27,'Return Data'!$B$7:$R$2292,4,0)</f>
        <v>87.78</v>
      </c>
      <c r="D27" s="60">
        <f>VLOOKUP($A27,'Return Data'!$B$7:$R$2292,10,0)</f>
        <v>-0.61140000000000005</v>
      </c>
      <c r="E27" s="61">
        <f t="shared" si="0"/>
        <v>34</v>
      </c>
      <c r="F27" s="60">
        <f>VLOOKUP($A27,'Return Data'!$B$7:$R$2292,11,0)</f>
        <v>11.2689</v>
      </c>
      <c r="G27" s="61">
        <f t="shared" si="1"/>
        <v>54</v>
      </c>
      <c r="H27" s="60">
        <f>VLOOKUP($A27,'Return Data'!$B$7:$R$2292,12,0)</f>
        <v>-2.6613000000000002</v>
      </c>
      <c r="I27" s="61">
        <f t="shared" si="2"/>
        <v>55</v>
      </c>
      <c r="J27" s="60">
        <f>VLOOKUP($A27,'Return Data'!$B$7:$R$2292,13,0)</f>
        <v>-7.0618999999999996</v>
      </c>
      <c r="K27" s="61">
        <f t="shared" si="3"/>
        <v>55</v>
      </c>
      <c r="L27" s="60">
        <f>VLOOKUP($A27,'Return Data'!$B$7:$R$2292,17,0)</f>
        <v>12.5219</v>
      </c>
      <c r="M27" s="61">
        <f t="shared" si="4"/>
        <v>51</v>
      </c>
      <c r="N27" s="60">
        <f>VLOOKUP($A27,'Return Data'!$B$7:$R$2292,14,0)</f>
        <v>13.8962</v>
      </c>
      <c r="O27" s="61">
        <f t="shared" si="5"/>
        <v>44</v>
      </c>
      <c r="P27" s="60">
        <f>VLOOKUP($A27,'Return Data'!$B$7:$R$2292,15,0)</f>
        <v>10.542899999999999</v>
      </c>
      <c r="Q27" s="61">
        <f t="shared" si="6"/>
        <v>21</v>
      </c>
      <c r="R27" s="60">
        <f>VLOOKUP($A27,'Return Data'!$B$7:$R$2292,16,0)</f>
        <v>16.126000000000001</v>
      </c>
      <c r="S27" s="62">
        <f t="shared" si="7"/>
        <v>13</v>
      </c>
    </row>
    <row r="28" spans="1:19" x14ac:dyDescent="0.3">
      <c r="A28" s="58" t="s">
        <v>185</v>
      </c>
      <c r="B28" s="59">
        <f>VLOOKUP($A28,'Return Data'!$B$7:$R$2292,3,0)</f>
        <v>44918</v>
      </c>
      <c r="C28" s="60">
        <f>VLOOKUP($A28,'Return Data'!$B$7:$R$2292,4,0)</f>
        <v>14.88</v>
      </c>
      <c r="D28" s="60">
        <f>VLOOKUP($A28,'Return Data'!$B$7:$R$2292,10,0)</f>
        <v>1.2858000000000001</v>
      </c>
      <c r="E28" s="61">
        <f t="shared" si="0"/>
        <v>13</v>
      </c>
      <c r="F28" s="60">
        <f>VLOOKUP($A28,'Return Data'!$B$7:$R$2292,11,0)</f>
        <v>16.137499999999999</v>
      </c>
      <c r="G28" s="61">
        <f t="shared" si="1"/>
        <v>12</v>
      </c>
      <c r="H28" s="60">
        <f>VLOOKUP($A28,'Return Data'!$B$7:$R$2292,12,0)</f>
        <v>7.3476999999999997</v>
      </c>
      <c r="I28" s="61">
        <f t="shared" si="2"/>
        <v>7</v>
      </c>
      <c r="J28" s="60">
        <f>VLOOKUP($A28,'Return Data'!$B$7:$R$2292,13,0)</f>
        <v>2.6717</v>
      </c>
      <c r="K28" s="61">
        <f t="shared" si="3"/>
        <v>31</v>
      </c>
      <c r="L28" s="60">
        <f>VLOOKUP($A28,'Return Data'!$B$7:$R$2292,17,0)</f>
        <v>12.617100000000001</v>
      </c>
      <c r="M28" s="61">
        <f t="shared" si="4"/>
        <v>50</v>
      </c>
      <c r="N28" s="60">
        <f>VLOOKUP($A28,'Return Data'!$B$7:$R$2292,14,0)</f>
        <v>12.188000000000001</v>
      </c>
      <c r="O28" s="61">
        <f t="shared" si="5"/>
        <v>52</v>
      </c>
      <c r="P28" s="60"/>
      <c r="Q28" s="61"/>
      <c r="R28" s="60">
        <f>VLOOKUP($A28,'Return Data'!$B$7:$R$2292,16,0)</f>
        <v>13.2966</v>
      </c>
      <c r="S28" s="62">
        <f t="shared" si="7"/>
        <v>39</v>
      </c>
    </row>
    <row r="29" spans="1:19" x14ac:dyDescent="0.3">
      <c r="A29" s="58" t="s">
        <v>186</v>
      </c>
      <c r="B29" s="59">
        <f>VLOOKUP($A29,'Return Data'!$B$7:$R$2292,3,0)</f>
        <v>44918</v>
      </c>
      <c r="C29" s="60">
        <f>VLOOKUP($A29,'Return Data'!$B$7:$R$2292,4,0)</f>
        <v>31.303799999999999</v>
      </c>
      <c r="D29" s="60">
        <f>VLOOKUP($A29,'Return Data'!$B$7:$R$2292,10,0)</f>
        <v>0.66890000000000005</v>
      </c>
      <c r="E29" s="61">
        <f t="shared" si="0"/>
        <v>20</v>
      </c>
      <c r="F29" s="60">
        <f>VLOOKUP($A29,'Return Data'!$B$7:$R$2292,11,0)</f>
        <v>15.492599999999999</v>
      </c>
      <c r="G29" s="61">
        <f t="shared" si="1"/>
        <v>14</v>
      </c>
      <c r="H29" s="60">
        <f>VLOOKUP($A29,'Return Data'!$B$7:$R$2292,12,0)</f>
        <v>1.7934000000000001</v>
      </c>
      <c r="I29" s="61">
        <f t="shared" si="2"/>
        <v>41</v>
      </c>
      <c r="J29" s="60">
        <f>VLOOKUP($A29,'Return Data'!$B$7:$R$2292,13,0)</f>
        <v>0.5948</v>
      </c>
      <c r="K29" s="61">
        <f t="shared" si="3"/>
        <v>43</v>
      </c>
      <c r="L29" s="60">
        <f>VLOOKUP($A29,'Return Data'!$B$7:$R$2292,17,0)</f>
        <v>16.388400000000001</v>
      </c>
      <c r="M29" s="61">
        <f t="shared" si="4"/>
        <v>40</v>
      </c>
      <c r="N29" s="60">
        <f>VLOOKUP($A29,'Return Data'!$B$7:$R$2292,14,0)</f>
        <v>16.146599999999999</v>
      </c>
      <c r="O29" s="61">
        <f t="shared" si="5"/>
        <v>33</v>
      </c>
      <c r="P29" s="60">
        <f>VLOOKUP($A29,'Return Data'!$B$7:$R$2292,15,0)</f>
        <v>11.7539</v>
      </c>
      <c r="Q29" s="61">
        <f t="shared" si="6"/>
        <v>15</v>
      </c>
      <c r="R29" s="60">
        <f>VLOOKUP($A29,'Return Data'!$B$7:$R$2292,16,0)</f>
        <v>15.9511</v>
      </c>
      <c r="S29" s="62">
        <f t="shared" si="7"/>
        <v>15</v>
      </c>
    </row>
    <row r="30" spans="1:19" x14ac:dyDescent="0.3">
      <c r="A30" s="108" t="s">
        <v>187</v>
      </c>
      <c r="B30" s="59">
        <f>VLOOKUP($A30,'Return Data'!$B$7:$R$2292,3,0)</f>
        <v>44918</v>
      </c>
      <c r="C30" s="60">
        <f>VLOOKUP($A30,'Return Data'!$B$7:$R$2292,4,0)</f>
        <v>84.619</v>
      </c>
      <c r="D30" s="60">
        <f>VLOOKUP($A30,'Return Data'!$B$7:$R$2292,10,0)</f>
        <v>1.2746</v>
      </c>
      <c r="E30" s="61">
        <f t="shared" si="0"/>
        <v>15</v>
      </c>
      <c r="F30" s="60">
        <f>VLOOKUP($A30,'Return Data'!$B$7:$R$2292,11,0)</f>
        <v>17.647300000000001</v>
      </c>
      <c r="G30" s="61">
        <f t="shared" si="1"/>
        <v>4</v>
      </c>
      <c r="H30" s="60">
        <f>VLOOKUP($A30,'Return Data'!$B$7:$R$2292,12,0)</f>
        <v>5.7789999999999999</v>
      </c>
      <c r="I30" s="61">
        <f t="shared" si="2"/>
        <v>14</v>
      </c>
      <c r="J30" s="60">
        <f>VLOOKUP($A30,'Return Data'!$B$7:$R$2292,13,0)</f>
        <v>7.0273000000000003</v>
      </c>
      <c r="K30" s="61">
        <f t="shared" si="3"/>
        <v>7</v>
      </c>
      <c r="L30" s="60">
        <f>VLOOKUP($A30,'Return Data'!$B$7:$R$2292,17,0)</f>
        <v>20.531600000000001</v>
      </c>
      <c r="M30" s="61">
        <f t="shared" si="4"/>
        <v>21</v>
      </c>
      <c r="N30" s="60">
        <f>VLOOKUP($A30,'Return Data'!$B$7:$R$2292,14,0)</f>
        <v>18.4588</v>
      </c>
      <c r="O30" s="61">
        <f t="shared" si="5"/>
        <v>23</v>
      </c>
      <c r="P30" s="60">
        <f>VLOOKUP($A30,'Return Data'!$B$7:$R$2292,15,0)</f>
        <v>12.948499999999999</v>
      </c>
      <c r="Q30" s="61">
        <f t="shared" si="6"/>
        <v>7</v>
      </c>
      <c r="R30" s="60">
        <f>VLOOKUP($A30,'Return Data'!$B$7:$R$2292,16,0)</f>
        <v>15.3637</v>
      </c>
      <c r="S30" s="62">
        <f t="shared" si="7"/>
        <v>17</v>
      </c>
    </row>
    <row r="31" spans="1:19" x14ac:dyDescent="0.3">
      <c r="A31" s="58" t="s">
        <v>189</v>
      </c>
      <c r="B31" s="59">
        <f>VLOOKUP($A31,'Return Data'!$B$7:$R$2292,3,0)</f>
        <v>44918</v>
      </c>
      <c r="C31" s="60">
        <f>VLOOKUP($A31,'Return Data'!$B$7:$R$2292,4,0)</f>
        <v>106.786</v>
      </c>
      <c r="D31" s="60">
        <f>VLOOKUP($A31,'Return Data'!$B$7:$R$2292,10,0)</f>
        <v>-3.8620999999999999</v>
      </c>
      <c r="E31" s="61">
        <f t="shared" si="0"/>
        <v>46</v>
      </c>
      <c r="F31" s="60">
        <f>VLOOKUP($A31,'Return Data'!$B$7:$R$2292,11,0)</f>
        <v>10.818300000000001</v>
      </c>
      <c r="G31" s="61">
        <f t="shared" si="1"/>
        <v>55</v>
      </c>
      <c r="H31" s="60">
        <f>VLOOKUP($A31,'Return Data'!$B$7:$R$2292,12,0)</f>
        <v>-0.53459999999999996</v>
      </c>
      <c r="I31" s="61">
        <f t="shared" si="2"/>
        <v>53</v>
      </c>
      <c r="J31" s="60">
        <f>VLOOKUP($A31,'Return Data'!$B$7:$R$2292,13,0)</f>
        <v>-1.1724000000000001</v>
      </c>
      <c r="K31" s="61">
        <f t="shared" si="3"/>
        <v>46</v>
      </c>
      <c r="L31" s="60">
        <f>VLOOKUP($A31,'Return Data'!$B$7:$R$2292,17,0)</f>
        <v>12.621700000000001</v>
      </c>
      <c r="M31" s="61">
        <f t="shared" si="4"/>
        <v>49</v>
      </c>
      <c r="N31" s="60">
        <f>VLOOKUP($A31,'Return Data'!$B$7:$R$2292,14,0)</f>
        <v>10.9429</v>
      </c>
      <c r="O31" s="61">
        <f t="shared" si="5"/>
        <v>53</v>
      </c>
      <c r="P31" s="60">
        <f>VLOOKUP($A31,'Return Data'!$B$7:$R$2292,15,0)</f>
        <v>9.3117999999999999</v>
      </c>
      <c r="Q31" s="61">
        <f t="shared" si="6"/>
        <v>29</v>
      </c>
      <c r="R31" s="60">
        <f>VLOOKUP($A31,'Return Data'!$B$7:$R$2292,16,0)</f>
        <v>13.5656</v>
      </c>
      <c r="S31" s="62">
        <f t="shared" si="7"/>
        <v>35</v>
      </c>
    </row>
    <row r="32" spans="1:19" x14ac:dyDescent="0.3">
      <c r="A32" s="58" t="s">
        <v>430</v>
      </c>
      <c r="B32" s="59">
        <f>VLOOKUP($A32,'Return Data'!$B$7:$R$2292,3,0)</f>
        <v>44918</v>
      </c>
      <c r="C32" s="60">
        <f>VLOOKUP($A32,'Return Data'!$B$7:$R$2292,4,0)</f>
        <v>21.2014</v>
      </c>
      <c r="D32" s="60">
        <f>VLOOKUP($A32,'Return Data'!$B$7:$R$2292,10,0)</f>
        <v>1.2748999999999999</v>
      </c>
      <c r="E32" s="61">
        <f t="shared" si="0"/>
        <v>14</v>
      </c>
      <c r="F32" s="60">
        <f>VLOOKUP($A32,'Return Data'!$B$7:$R$2292,11,0)</f>
        <v>15.2494</v>
      </c>
      <c r="G32" s="61">
        <f t="shared" si="1"/>
        <v>17</v>
      </c>
      <c r="H32" s="60">
        <f>VLOOKUP($A32,'Return Data'!$B$7:$R$2292,12,0)</f>
        <v>3.6034000000000002</v>
      </c>
      <c r="I32" s="61">
        <f t="shared" si="2"/>
        <v>28</v>
      </c>
      <c r="J32" s="60">
        <f>VLOOKUP($A32,'Return Data'!$B$7:$R$2292,13,0)</f>
        <v>3.8159999999999998</v>
      </c>
      <c r="K32" s="61">
        <f t="shared" si="3"/>
        <v>24</v>
      </c>
      <c r="L32" s="60">
        <f>VLOOKUP($A32,'Return Data'!$B$7:$R$2292,17,0)</f>
        <v>21.340399999999999</v>
      </c>
      <c r="M32" s="61">
        <f t="shared" si="4"/>
        <v>19</v>
      </c>
      <c r="N32" s="60">
        <f>VLOOKUP($A32,'Return Data'!$B$7:$R$2292,14,0)</f>
        <v>18.500499999999999</v>
      </c>
      <c r="O32" s="61">
        <f t="shared" si="5"/>
        <v>22</v>
      </c>
      <c r="P32" s="60">
        <f>VLOOKUP($A32,'Return Data'!$B$7:$R$2292,15,0)</f>
        <v>10.375500000000001</v>
      </c>
      <c r="Q32" s="61">
        <f t="shared" si="6"/>
        <v>22</v>
      </c>
      <c r="R32" s="60">
        <f>VLOOKUP($A32,'Return Data'!$B$7:$R$2292,16,0)</f>
        <v>12.9222</v>
      </c>
      <c r="S32" s="62">
        <f t="shared" si="7"/>
        <v>44</v>
      </c>
    </row>
    <row r="33" spans="1:19" x14ac:dyDescent="0.3">
      <c r="A33" s="58" t="s">
        <v>191</v>
      </c>
      <c r="B33" s="59">
        <f>VLOOKUP($A33,'Return Data'!$B$7:$R$2292,3,0)</f>
        <v>44918</v>
      </c>
      <c r="C33" s="60">
        <f>VLOOKUP($A33,'Return Data'!$B$7:$R$2292,4,0)</f>
        <v>33.750999999999998</v>
      </c>
      <c r="D33" s="60">
        <f>VLOOKUP($A33,'Return Data'!$B$7:$R$2292,10,0)</f>
        <v>0.96930000000000005</v>
      </c>
      <c r="E33" s="61">
        <f t="shared" si="0"/>
        <v>18</v>
      </c>
      <c r="F33" s="60">
        <f>VLOOKUP($A33,'Return Data'!$B$7:$R$2292,11,0)</f>
        <v>12.327400000000001</v>
      </c>
      <c r="G33" s="61">
        <f t="shared" si="1"/>
        <v>49</v>
      </c>
      <c r="H33" s="60">
        <f>VLOOKUP($A33,'Return Data'!$B$7:$R$2292,12,0)</f>
        <v>2.3656999999999999</v>
      </c>
      <c r="I33" s="61">
        <f t="shared" si="2"/>
        <v>36</v>
      </c>
      <c r="J33" s="60">
        <f>VLOOKUP($A33,'Return Data'!$B$7:$R$2292,13,0)</f>
        <v>0.69820000000000004</v>
      </c>
      <c r="K33" s="61">
        <f t="shared" si="3"/>
        <v>42</v>
      </c>
      <c r="L33" s="60">
        <f>VLOOKUP($A33,'Return Data'!$B$7:$R$2292,17,0)</f>
        <v>18.203600000000002</v>
      </c>
      <c r="M33" s="61">
        <f t="shared" si="4"/>
        <v>33</v>
      </c>
      <c r="N33" s="60">
        <f>VLOOKUP($A33,'Return Data'!$B$7:$R$2292,14,0)</f>
        <v>18.8279</v>
      </c>
      <c r="O33" s="61">
        <f t="shared" si="5"/>
        <v>20</v>
      </c>
      <c r="P33" s="60">
        <f>VLOOKUP($A33,'Return Data'!$B$7:$R$2292,15,0)</f>
        <v>14.1234</v>
      </c>
      <c r="Q33" s="61">
        <f t="shared" si="6"/>
        <v>5</v>
      </c>
      <c r="R33" s="60">
        <f>VLOOKUP($A33,'Return Data'!$B$7:$R$2292,16,0)</f>
        <v>19.0031</v>
      </c>
      <c r="S33" s="62">
        <f t="shared" si="7"/>
        <v>5</v>
      </c>
    </row>
    <row r="34" spans="1:19" x14ac:dyDescent="0.3">
      <c r="A34" s="58" t="s">
        <v>192</v>
      </c>
      <c r="B34" s="59">
        <f>VLOOKUP($A34,'Return Data'!$B$7:$R$2292,3,0)</f>
        <v>44918</v>
      </c>
      <c r="C34" s="60">
        <f>VLOOKUP($A34,'Return Data'!$B$7:$R$2292,4,0)</f>
        <v>29.7075</v>
      </c>
      <c r="D34" s="60">
        <f>VLOOKUP($A34,'Return Data'!$B$7:$R$2292,10,0)</f>
        <v>2.3296000000000001</v>
      </c>
      <c r="E34" s="61">
        <f t="shared" si="0"/>
        <v>6</v>
      </c>
      <c r="F34" s="60">
        <f>VLOOKUP($A34,'Return Data'!$B$7:$R$2292,11,0)</f>
        <v>19.1919</v>
      </c>
      <c r="G34" s="61">
        <f t="shared" si="1"/>
        <v>2</v>
      </c>
      <c r="H34" s="60">
        <f>VLOOKUP($A34,'Return Data'!$B$7:$R$2292,12,0)</f>
        <v>8.9824000000000002</v>
      </c>
      <c r="I34" s="61">
        <f t="shared" si="2"/>
        <v>4</v>
      </c>
      <c r="J34" s="60">
        <f>VLOOKUP($A34,'Return Data'!$B$7:$R$2292,13,0)</f>
        <v>1.6607000000000001</v>
      </c>
      <c r="K34" s="61">
        <f t="shared" si="3"/>
        <v>37</v>
      </c>
      <c r="L34" s="60">
        <f>VLOOKUP($A34,'Return Data'!$B$7:$R$2292,17,0)</f>
        <v>17.713899999999999</v>
      </c>
      <c r="M34" s="61">
        <f t="shared" si="4"/>
        <v>36</v>
      </c>
      <c r="N34" s="60">
        <f>VLOOKUP($A34,'Return Data'!$B$7:$R$2292,14,0)</f>
        <v>14.133900000000001</v>
      </c>
      <c r="O34" s="61">
        <f t="shared" si="5"/>
        <v>41</v>
      </c>
      <c r="P34" s="60">
        <f>VLOOKUP($A34,'Return Data'!$B$7:$R$2292,15,0)</f>
        <v>9.4915000000000003</v>
      </c>
      <c r="Q34" s="61">
        <f t="shared" si="6"/>
        <v>27</v>
      </c>
      <c r="R34" s="60">
        <f>VLOOKUP($A34,'Return Data'!$B$7:$R$2292,16,0)</f>
        <v>14.7255</v>
      </c>
      <c r="S34" s="62">
        <f t="shared" si="7"/>
        <v>23</v>
      </c>
    </row>
    <row r="35" spans="1:19" x14ac:dyDescent="0.3">
      <c r="A35" s="76" t="s">
        <v>1903</v>
      </c>
      <c r="B35" s="59">
        <f>VLOOKUP($A35,'Return Data'!$B$7:$R$2292,3,0)</f>
        <v>44918</v>
      </c>
      <c r="C35" s="60">
        <f>VLOOKUP($A35,'Return Data'!$B$7:$R$2292,4,0)</f>
        <v>22.5123</v>
      </c>
      <c r="D35" s="60">
        <f>VLOOKUP($A35,'Return Data'!$B$7:$R$2292,10,0)</f>
        <v>7.3800000000000004E-2</v>
      </c>
      <c r="E35" s="61">
        <f t="shared" si="0"/>
        <v>25</v>
      </c>
      <c r="F35" s="60">
        <f>VLOOKUP($A35,'Return Data'!$B$7:$R$2292,11,0)</f>
        <v>13.4618</v>
      </c>
      <c r="G35" s="61">
        <f t="shared" si="1"/>
        <v>41</v>
      </c>
      <c r="H35" s="60">
        <f>VLOOKUP($A35,'Return Data'!$B$7:$R$2292,12,0)</f>
        <v>2.3235000000000001</v>
      </c>
      <c r="I35" s="61">
        <f t="shared" si="2"/>
        <v>37</v>
      </c>
      <c r="J35" s="60">
        <f>VLOOKUP($A35,'Return Data'!$B$7:$R$2292,13,0)</f>
        <v>-1.2198</v>
      </c>
      <c r="K35" s="61">
        <f t="shared" si="3"/>
        <v>47</v>
      </c>
      <c r="L35" s="60">
        <f>VLOOKUP($A35,'Return Data'!$B$7:$R$2292,17,0)</f>
        <v>14.595599999999999</v>
      </c>
      <c r="M35" s="61">
        <f t="shared" si="4"/>
        <v>45</v>
      </c>
      <c r="N35" s="60">
        <f>VLOOKUP($A35,'Return Data'!$B$7:$R$2292,14,0)</f>
        <v>12.449299999999999</v>
      </c>
      <c r="O35" s="61">
        <f t="shared" si="5"/>
        <v>50</v>
      </c>
      <c r="P35" s="60">
        <f>VLOOKUP($A35,'Return Data'!$B$7:$R$2292,15,0)</f>
        <v>8.4609000000000005</v>
      </c>
      <c r="Q35" s="61">
        <f t="shared" si="6"/>
        <v>33</v>
      </c>
      <c r="R35" s="60">
        <f>VLOOKUP($A35,'Return Data'!$B$7:$R$2292,16,0)</f>
        <v>12.316700000000001</v>
      </c>
      <c r="S35" s="62">
        <f t="shared" si="7"/>
        <v>47</v>
      </c>
    </row>
    <row r="36" spans="1:19" x14ac:dyDescent="0.3">
      <c r="A36" s="58" t="s">
        <v>193</v>
      </c>
      <c r="B36" s="59">
        <f>VLOOKUP($A36,'Return Data'!$B$7:$R$2292,3,0)</f>
        <v>44918</v>
      </c>
      <c r="C36" s="60">
        <f>VLOOKUP($A36,'Return Data'!$B$7:$R$2292,4,0)</f>
        <v>85.593800000000002</v>
      </c>
      <c r="D36" s="60">
        <f>VLOOKUP($A36,'Return Data'!$B$7:$R$2292,10,0)</f>
        <v>1.2159</v>
      </c>
      <c r="E36" s="61">
        <f t="shared" si="0"/>
        <v>17</v>
      </c>
      <c r="F36" s="60">
        <f>VLOOKUP($A36,'Return Data'!$B$7:$R$2292,11,0)</f>
        <v>16.761700000000001</v>
      </c>
      <c r="G36" s="61">
        <f t="shared" si="1"/>
        <v>8</v>
      </c>
      <c r="H36" s="60">
        <f>VLOOKUP($A36,'Return Data'!$B$7:$R$2292,12,0)</f>
        <v>5.2809999999999997</v>
      </c>
      <c r="I36" s="61">
        <f t="shared" si="2"/>
        <v>15</v>
      </c>
      <c r="J36" s="60">
        <f>VLOOKUP($A36,'Return Data'!$B$7:$R$2292,13,0)</f>
        <v>6.3981000000000003</v>
      </c>
      <c r="K36" s="61">
        <f t="shared" si="3"/>
        <v>12</v>
      </c>
      <c r="L36" s="60">
        <f>VLOOKUP($A36,'Return Data'!$B$7:$R$2292,17,0)</f>
        <v>22.1404</v>
      </c>
      <c r="M36" s="61">
        <f t="shared" si="4"/>
        <v>15</v>
      </c>
      <c r="N36" s="60">
        <f>VLOOKUP($A36,'Return Data'!$B$7:$R$2292,14,0)</f>
        <v>13.974299999999999</v>
      </c>
      <c r="O36" s="61">
        <f t="shared" si="5"/>
        <v>43</v>
      </c>
      <c r="P36" s="60">
        <f>VLOOKUP($A36,'Return Data'!$B$7:$R$2292,15,0)</f>
        <v>3.7911000000000001</v>
      </c>
      <c r="Q36" s="61">
        <f t="shared" si="6"/>
        <v>45</v>
      </c>
      <c r="R36" s="60">
        <f>VLOOKUP($A36,'Return Data'!$B$7:$R$2292,16,0)</f>
        <v>13.2163</v>
      </c>
      <c r="S36" s="62">
        <f t="shared" si="7"/>
        <v>40</v>
      </c>
    </row>
    <row r="37" spans="1:19" x14ac:dyDescent="0.3">
      <c r="A37" s="58" t="s">
        <v>194</v>
      </c>
      <c r="B37" s="59">
        <f>VLOOKUP($A37,'Return Data'!$B$7:$R$2292,3,0)</f>
        <v>44918</v>
      </c>
      <c r="C37" s="60">
        <f>VLOOKUP($A37,'Return Data'!$B$7:$R$2292,4,0)</f>
        <v>20.364899999999999</v>
      </c>
      <c r="D37" s="60">
        <f>VLOOKUP($A37,'Return Data'!$B$7:$R$2292,10,0)</f>
        <v>0.5575</v>
      </c>
      <c r="E37" s="61">
        <f t="shared" si="0"/>
        <v>21</v>
      </c>
      <c r="F37" s="60">
        <f>VLOOKUP($A37,'Return Data'!$B$7:$R$2292,11,0)</f>
        <v>13.733499999999999</v>
      </c>
      <c r="G37" s="61">
        <f t="shared" si="1"/>
        <v>37</v>
      </c>
      <c r="H37" s="60">
        <f>VLOOKUP($A37,'Return Data'!$B$7:$R$2292,12,0)</f>
        <v>6.7858000000000001</v>
      </c>
      <c r="I37" s="61">
        <f t="shared" si="2"/>
        <v>9</v>
      </c>
      <c r="J37" s="60">
        <f>VLOOKUP($A37,'Return Data'!$B$7:$R$2292,13,0)</f>
        <v>6.8059000000000003</v>
      </c>
      <c r="K37" s="61">
        <f t="shared" si="3"/>
        <v>9</v>
      </c>
      <c r="L37" s="60">
        <f>VLOOKUP($A37,'Return Data'!$B$7:$R$2292,17,0)</f>
        <v>21.3644</v>
      </c>
      <c r="M37" s="61">
        <f t="shared" si="4"/>
        <v>18</v>
      </c>
      <c r="N37" s="60">
        <f>VLOOKUP($A37,'Return Data'!$B$7:$R$2292,14,0)</f>
        <v>23.370200000000001</v>
      </c>
      <c r="O37" s="61">
        <f t="shared" si="5"/>
        <v>12</v>
      </c>
      <c r="P37" s="60"/>
      <c r="Q37" s="61"/>
      <c r="R37" s="60">
        <f>VLOOKUP($A37,'Return Data'!$B$7:$R$2292,16,0)</f>
        <v>23.122699999999998</v>
      </c>
      <c r="S37" s="62">
        <f t="shared" si="7"/>
        <v>2</v>
      </c>
    </row>
    <row r="38" spans="1:19" x14ac:dyDescent="0.3">
      <c r="A38" s="58" t="s">
        <v>1879</v>
      </c>
      <c r="B38" s="59">
        <f>VLOOKUP($A38,'Return Data'!$B$7:$R$2292,3,0)</f>
        <v>44918</v>
      </c>
      <c r="C38" s="60">
        <f>VLOOKUP($A38,'Return Data'!$B$7:$R$2292,4,0)</f>
        <v>26.73</v>
      </c>
      <c r="D38" s="60">
        <f>VLOOKUP($A38,'Return Data'!$B$7:$R$2292,10,0)</f>
        <v>3.1648000000000001</v>
      </c>
      <c r="E38" s="61">
        <f t="shared" si="0"/>
        <v>2</v>
      </c>
      <c r="F38" s="60">
        <f>VLOOKUP($A38,'Return Data'!$B$7:$R$2292,11,0)</f>
        <v>15.3149</v>
      </c>
      <c r="G38" s="61">
        <f t="shared" si="1"/>
        <v>15</v>
      </c>
      <c r="H38" s="60">
        <f>VLOOKUP($A38,'Return Data'!$B$7:$R$2292,12,0)</f>
        <v>4.2104999999999997</v>
      </c>
      <c r="I38" s="61">
        <f t="shared" si="2"/>
        <v>22</v>
      </c>
      <c r="J38" s="60">
        <f>VLOOKUP($A38,'Return Data'!$B$7:$R$2292,13,0)</f>
        <v>6.1135000000000002</v>
      </c>
      <c r="K38" s="61">
        <f t="shared" si="3"/>
        <v>14</v>
      </c>
      <c r="L38" s="60">
        <f>VLOOKUP($A38,'Return Data'!$B$7:$R$2292,17,0)</f>
        <v>21.7254</v>
      </c>
      <c r="M38" s="61">
        <f t="shared" si="4"/>
        <v>16</v>
      </c>
      <c r="N38" s="60">
        <f>VLOOKUP($A38,'Return Data'!$B$7:$R$2292,14,0)</f>
        <v>20.002600000000001</v>
      </c>
      <c r="O38" s="61">
        <f t="shared" si="5"/>
        <v>19</v>
      </c>
      <c r="P38" s="60">
        <f>VLOOKUP($A38,'Return Data'!$B$7:$R$2292,15,0)</f>
        <v>12.734500000000001</v>
      </c>
      <c r="Q38" s="61">
        <f t="shared" si="6"/>
        <v>9</v>
      </c>
      <c r="R38" s="60">
        <f>VLOOKUP($A38,'Return Data'!$B$7:$R$2292,16,0)</f>
        <v>14.991899999999999</v>
      </c>
      <c r="S38" s="62">
        <f t="shared" si="7"/>
        <v>21</v>
      </c>
    </row>
    <row r="39" spans="1:19" x14ac:dyDescent="0.3">
      <c r="A39" s="58" t="s">
        <v>198</v>
      </c>
      <c r="B39" s="59">
        <f>VLOOKUP($A39,'Return Data'!$B$7:$R$2292,3,0)</f>
        <v>44918</v>
      </c>
      <c r="C39" s="60">
        <f>VLOOKUP($A39,'Return Data'!$B$7:$R$2292,4,0)</f>
        <v>256.25209999999998</v>
      </c>
      <c r="D39" s="60">
        <f>VLOOKUP($A39,'Return Data'!$B$7:$R$2292,10,0)</f>
        <v>-4.5922999999999998</v>
      </c>
      <c r="E39" s="61">
        <f t="shared" si="0"/>
        <v>50</v>
      </c>
      <c r="F39" s="60">
        <f>VLOOKUP($A39,'Return Data'!$B$7:$R$2292,11,0)</f>
        <v>19.720800000000001</v>
      </c>
      <c r="G39" s="61">
        <f t="shared" si="1"/>
        <v>1</v>
      </c>
      <c r="H39" s="60">
        <f>VLOOKUP($A39,'Return Data'!$B$7:$R$2292,12,0)</f>
        <v>9.5710999999999995</v>
      </c>
      <c r="I39" s="61">
        <f t="shared" si="2"/>
        <v>3</v>
      </c>
      <c r="J39" s="60">
        <f>VLOOKUP($A39,'Return Data'!$B$7:$R$2292,13,0)</f>
        <v>9.2782</v>
      </c>
      <c r="K39" s="61">
        <f t="shared" si="3"/>
        <v>3</v>
      </c>
      <c r="L39" s="60">
        <f>VLOOKUP($A39,'Return Data'!$B$7:$R$2292,17,0)</f>
        <v>34.7074</v>
      </c>
      <c r="M39" s="61">
        <f t="shared" si="4"/>
        <v>2</v>
      </c>
      <c r="N39" s="60">
        <f>VLOOKUP($A39,'Return Data'!$B$7:$R$2292,14,0)</f>
        <v>38.552399999999999</v>
      </c>
      <c r="O39" s="61">
        <f t="shared" si="5"/>
        <v>1</v>
      </c>
      <c r="P39" s="60">
        <f>VLOOKUP($A39,'Return Data'!$B$7:$R$2292,15,0)</f>
        <v>21.838100000000001</v>
      </c>
      <c r="Q39" s="61">
        <f t="shared" si="6"/>
        <v>1</v>
      </c>
      <c r="R39" s="60">
        <f>VLOOKUP($A39,'Return Data'!$B$7:$R$2292,16,0)</f>
        <v>20.748899999999999</v>
      </c>
      <c r="S39" s="62">
        <f t="shared" si="7"/>
        <v>4</v>
      </c>
    </row>
    <row r="40" spans="1:19" x14ac:dyDescent="0.3">
      <c r="A40" s="58" t="s">
        <v>199</v>
      </c>
      <c r="B40" s="59">
        <f>VLOOKUP($A40,'Return Data'!$B$7:$R$2292,3,0)</f>
        <v>44918</v>
      </c>
      <c r="C40" s="60">
        <f>VLOOKUP($A40,'Return Data'!$B$7:$R$2292,4,0)</f>
        <v>79.7</v>
      </c>
      <c r="D40" s="60">
        <f>VLOOKUP($A40,'Return Data'!$B$7:$R$2292,10,0)</f>
        <v>2.3237999999999999</v>
      </c>
      <c r="E40" s="61">
        <f t="shared" ref="E40:E63" si="8">RANK(D40,D$8:D$63,0)</f>
        <v>7</v>
      </c>
      <c r="F40" s="60">
        <f>VLOOKUP($A40,'Return Data'!$B$7:$R$2292,11,0)</f>
        <v>13.987399999999999</v>
      </c>
      <c r="G40" s="61">
        <f t="shared" ref="G40:G63" si="9">RANK(F40,F$8:F$63,0)</f>
        <v>32</v>
      </c>
      <c r="H40" s="60">
        <f>VLOOKUP($A40,'Return Data'!$B$7:$R$2292,12,0)</f>
        <v>6.3234000000000004</v>
      </c>
      <c r="I40" s="61">
        <f t="shared" ref="I40:I63" si="10">RANK(H40,H$8:H$63,0)</f>
        <v>12</v>
      </c>
      <c r="J40" s="60">
        <f>VLOOKUP($A40,'Return Data'!$B$7:$R$2292,13,0)</f>
        <v>6.8507999999999996</v>
      </c>
      <c r="K40" s="61">
        <f t="shared" si="3"/>
        <v>8</v>
      </c>
      <c r="L40" s="60">
        <f>VLOOKUP($A40,'Return Data'!$B$7:$R$2292,17,0)</f>
        <v>16.2654</v>
      </c>
      <c r="M40" s="61">
        <f t="shared" si="4"/>
        <v>41</v>
      </c>
      <c r="N40" s="60">
        <f>VLOOKUP($A40,'Return Data'!$B$7:$R$2292,14,0)</f>
        <v>14.466900000000001</v>
      </c>
      <c r="O40" s="61">
        <f t="shared" si="5"/>
        <v>40</v>
      </c>
      <c r="P40" s="60">
        <f>VLOOKUP($A40,'Return Data'!$B$7:$R$2292,15,0)</f>
        <v>8.3493999999999993</v>
      </c>
      <c r="Q40" s="61">
        <f t="shared" si="6"/>
        <v>34</v>
      </c>
      <c r="R40" s="60">
        <f>VLOOKUP($A40,'Return Data'!$B$7:$R$2292,16,0)</f>
        <v>15.9717</v>
      </c>
      <c r="S40" s="62">
        <f t="shared" si="7"/>
        <v>14</v>
      </c>
    </row>
    <row r="41" spans="1:19" x14ac:dyDescent="0.3">
      <c r="A41" s="58" t="s">
        <v>370</v>
      </c>
      <c r="B41" s="59">
        <f>VLOOKUP($A41,'Return Data'!$B$7:$R$2292,3,0)</f>
        <v>44918</v>
      </c>
      <c r="C41" s="60">
        <f>VLOOKUP($A41,'Return Data'!$B$7:$R$2292,4,0)</f>
        <v>246.08690000000001</v>
      </c>
      <c r="D41" s="60">
        <f>VLOOKUP($A41,'Return Data'!$B$7:$R$2292,10,0)</f>
        <v>2.2048999999999999</v>
      </c>
      <c r="E41" s="61">
        <f t="shared" si="8"/>
        <v>8</v>
      </c>
      <c r="F41" s="60">
        <f>VLOOKUP($A41,'Return Data'!$B$7:$R$2292,11,0)</f>
        <v>16.731000000000002</v>
      </c>
      <c r="G41" s="61">
        <f t="shared" si="9"/>
        <v>9</v>
      </c>
      <c r="H41" s="60">
        <f>VLOOKUP($A41,'Return Data'!$B$7:$R$2292,12,0)</f>
        <v>8.1766000000000005</v>
      </c>
      <c r="I41" s="61">
        <f t="shared" si="10"/>
        <v>5</v>
      </c>
      <c r="J41" s="60">
        <f>VLOOKUP($A41,'Return Data'!$B$7:$R$2292,13,0)</f>
        <v>6.2796000000000003</v>
      </c>
      <c r="K41" s="61">
        <f t="shared" si="3"/>
        <v>13</v>
      </c>
      <c r="L41" s="60">
        <f>VLOOKUP($A41,'Return Data'!$B$7:$R$2292,17,0)</f>
        <v>19.0044</v>
      </c>
      <c r="M41" s="61">
        <f t="shared" si="4"/>
        <v>25</v>
      </c>
      <c r="N41" s="60">
        <f>VLOOKUP($A41,'Return Data'!$B$7:$R$2292,14,0)</f>
        <v>18.035499999999999</v>
      </c>
      <c r="O41" s="61">
        <f t="shared" si="5"/>
        <v>24</v>
      </c>
      <c r="P41" s="60">
        <f>VLOOKUP($A41,'Return Data'!$B$7:$R$2292,15,0)</f>
        <v>9.8719999999999999</v>
      </c>
      <c r="Q41" s="61">
        <f t="shared" si="6"/>
        <v>25</v>
      </c>
      <c r="R41" s="60">
        <f>VLOOKUP($A41,'Return Data'!$B$7:$R$2292,16,0)</f>
        <v>13.8276</v>
      </c>
      <c r="S41" s="62">
        <f t="shared" si="7"/>
        <v>31</v>
      </c>
    </row>
    <row r="42" spans="1:19" x14ac:dyDescent="0.3">
      <c r="A42" s="58" t="s">
        <v>201</v>
      </c>
      <c r="B42" s="59">
        <f>VLOOKUP($A42,'Return Data'!$B$7:$R$2292,3,0)</f>
        <v>44918</v>
      </c>
      <c r="C42" s="60">
        <f>VLOOKUP($A42,'Return Data'!$B$7:$R$2292,4,0)</f>
        <v>26.816299999999998</v>
      </c>
      <c r="D42" s="60">
        <f>VLOOKUP($A42,'Return Data'!$B$7:$R$2292,10,0)</f>
        <v>-3.2604000000000002</v>
      </c>
      <c r="E42" s="61">
        <f t="shared" si="8"/>
        <v>44</v>
      </c>
      <c r="F42" s="60">
        <f>VLOOKUP($A42,'Return Data'!$B$7:$R$2292,11,0)</f>
        <v>14.169700000000001</v>
      </c>
      <c r="G42" s="61">
        <f t="shared" si="9"/>
        <v>29</v>
      </c>
      <c r="H42" s="60">
        <f>VLOOKUP($A42,'Return Data'!$B$7:$R$2292,12,0)</f>
        <v>2.2629000000000001</v>
      </c>
      <c r="I42" s="61">
        <f t="shared" si="10"/>
        <v>38</v>
      </c>
      <c r="J42" s="60">
        <f>VLOOKUP($A42,'Return Data'!$B$7:$R$2292,13,0)</f>
        <v>3.3435000000000001</v>
      </c>
      <c r="K42" s="61">
        <f t="shared" si="3"/>
        <v>27</v>
      </c>
      <c r="L42" s="60">
        <f>VLOOKUP($A42,'Return Data'!$B$7:$R$2292,17,0)</f>
        <v>23.961500000000001</v>
      </c>
      <c r="M42" s="61">
        <f t="shared" si="4"/>
        <v>12</v>
      </c>
      <c r="N42" s="60">
        <f>VLOOKUP($A42,'Return Data'!$B$7:$R$2292,14,0)</f>
        <v>23.180199999999999</v>
      </c>
      <c r="O42" s="61">
        <f t="shared" si="5"/>
        <v>14</v>
      </c>
      <c r="P42" s="60">
        <f>VLOOKUP($A42,'Return Data'!$B$7:$R$2292,15,0)</f>
        <v>11.8256</v>
      </c>
      <c r="Q42" s="61">
        <f t="shared" si="6"/>
        <v>14</v>
      </c>
      <c r="R42" s="60">
        <f>VLOOKUP($A42,'Return Data'!$B$7:$R$2292,16,0)</f>
        <v>13.4101</v>
      </c>
      <c r="S42" s="62">
        <f t="shared" si="7"/>
        <v>36</v>
      </c>
    </row>
    <row r="43" spans="1:19" x14ac:dyDescent="0.3">
      <c r="A43" s="58" t="s">
        <v>202</v>
      </c>
      <c r="B43" s="59">
        <f>VLOOKUP($A43,'Return Data'!$B$7:$R$2292,3,0)</f>
        <v>44918</v>
      </c>
      <c r="C43" s="60">
        <f>VLOOKUP($A43,'Return Data'!$B$7:$R$2292,4,0)</f>
        <v>28.0504</v>
      </c>
      <c r="D43" s="60">
        <f>VLOOKUP($A43,'Return Data'!$B$7:$R$2292,10,0)</f>
        <v>-3.4207000000000001</v>
      </c>
      <c r="E43" s="61">
        <f t="shared" si="8"/>
        <v>45</v>
      </c>
      <c r="F43" s="60">
        <f>VLOOKUP($A43,'Return Data'!$B$7:$R$2292,11,0)</f>
        <v>13.287800000000001</v>
      </c>
      <c r="G43" s="61">
        <f t="shared" si="9"/>
        <v>42</v>
      </c>
      <c r="H43" s="60">
        <f>VLOOKUP($A43,'Return Data'!$B$7:$R$2292,12,0)</f>
        <v>1.7302999999999999</v>
      </c>
      <c r="I43" s="61">
        <f t="shared" si="10"/>
        <v>42</v>
      </c>
      <c r="J43" s="60">
        <f>VLOOKUP($A43,'Return Data'!$B$7:$R$2292,13,0)</f>
        <v>2.3868</v>
      </c>
      <c r="K43" s="61">
        <f t="shared" si="3"/>
        <v>33</v>
      </c>
      <c r="L43" s="60">
        <f>VLOOKUP($A43,'Return Data'!$B$7:$R$2292,17,0)</f>
        <v>22.990400000000001</v>
      </c>
      <c r="M43" s="61">
        <f t="shared" si="4"/>
        <v>14</v>
      </c>
      <c r="N43" s="60">
        <f>VLOOKUP($A43,'Return Data'!$B$7:$R$2292,14,0)</f>
        <v>23.555800000000001</v>
      </c>
      <c r="O43" s="61">
        <f t="shared" si="5"/>
        <v>11</v>
      </c>
      <c r="P43" s="60">
        <f>VLOOKUP($A43,'Return Data'!$B$7:$R$2292,15,0)</f>
        <v>12.5174</v>
      </c>
      <c r="Q43" s="61">
        <f t="shared" si="6"/>
        <v>10</v>
      </c>
      <c r="R43" s="60">
        <f>VLOOKUP($A43,'Return Data'!$B$7:$R$2292,16,0)</f>
        <v>14.23</v>
      </c>
      <c r="S43" s="62">
        <f t="shared" si="7"/>
        <v>27</v>
      </c>
    </row>
    <row r="44" spans="1:19" x14ac:dyDescent="0.3">
      <c r="A44" s="58" t="s">
        <v>203</v>
      </c>
      <c r="B44" s="59">
        <f>VLOOKUP($A44,'Return Data'!$B$7:$R$2292,3,0)</f>
        <v>44918</v>
      </c>
      <c r="C44" s="60">
        <f>VLOOKUP($A44,'Return Data'!$B$7:$R$2292,4,0)</f>
        <v>28.3079</v>
      </c>
      <c r="D44" s="60">
        <f>VLOOKUP($A44,'Return Data'!$B$7:$R$2292,10,0)</f>
        <v>-3.2029999999999998</v>
      </c>
      <c r="E44" s="61">
        <f t="shared" si="8"/>
        <v>43</v>
      </c>
      <c r="F44" s="60">
        <f>VLOOKUP($A44,'Return Data'!$B$7:$R$2292,11,0)</f>
        <v>14.2881</v>
      </c>
      <c r="G44" s="61">
        <f t="shared" si="9"/>
        <v>26</v>
      </c>
      <c r="H44" s="60">
        <f>VLOOKUP($A44,'Return Data'!$B$7:$R$2292,12,0)</f>
        <v>2.6076000000000001</v>
      </c>
      <c r="I44" s="61">
        <f t="shared" si="10"/>
        <v>35</v>
      </c>
      <c r="J44" s="60">
        <f>VLOOKUP($A44,'Return Data'!$B$7:$R$2292,13,0)</f>
        <v>4.0479000000000003</v>
      </c>
      <c r="K44" s="61">
        <f t="shared" si="3"/>
        <v>21</v>
      </c>
      <c r="L44" s="60">
        <f>VLOOKUP($A44,'Return Data'!$B$7:$R$2292,17,0)</f>
        <v>24.540500000000002</v>
      </c>
      <c r="M44" s="61">
        <f t="shared" si="4"/>
        <v>11</v>
      </c>
      <c r="N44" s="60">
        <f>VLOOKUP($A44,'Return Data'!$B$7:$R$2292,14,0)</f>
        <v>24.5044</v>
      </c>
      <c r="O44" s="61">
        <f t="shared" si="5"/>
        <v>10</v>
      </c>
      <c r="P44" s="60">
        <f>VLOOKUP($A44,'Return Data'!$B$7:$R$2292,15,0)</f>
        <v>13.453900000000001</v>
      </c>
      <c r="Q44" s="61">
        <f t="shared" si="6"/>
        <v>6</v>
      </c>
      <c r="R44" s="60">
        <f>VLOOKUP($A44,'Return Data'!$B$7:$R$2292,16,0)</f>
        <v>16.709399999999999</v>
      </c>
      <c r="S44" s="62">
        <f t="shared" si="7"/>
        <v>12</v>
      </c>
    </row>
    <row r="45" spans="1:19" x14ac:dyDescent="0.3">
      <c r="A45" s="58" t="s">
        <v>204</v>
      </c>
      <c r="B45" s="59">
        <f>VLOOKUP($A45,'Return Data'!$B$7:$R$2292,3,0)</f>
        <v>44918</v>
      </c>
      <c r="C45" s="60">
        <f>VLOOKUP($A45,'Return Data'!$B$7:$R$2292,4,0)</f>
        <v>31.891400000000001</v>
      </c>
      <c r="D45" s="60">
        <f>VLOOKUP($A45,'Return Data'!$B$7:$R$2292,10,0)</f>
        <v>-3.0261999999999998</v>
      </c>
      <c r="E45" s="61">
        <f t="shared" si="8"/>
        <v>41</v>
      </c>
      <c r="F45" s="60">
        <f>VLOOKUP($A45,'Return Data'!$B$7:$R$2292,11,0)</f>
        <v>12.951499999999999</v>
      </c>
      <c r="G45" s="61">
        <f t="shared" si="9"/>
        <v>47</v>
      </c>
      <c r="H45" s="60">
        <f>VLOOKUP($A45,'Return Data'!$B$7:$R$2292,12,0)</f>
        <v>4.0217000000000001</v>
      </c>
      <c r="I45" s="61">
        <f t="shared" si="10"/>
        <v>25</v>
      </c>
      <c r="J45" s="60">
        <f>VLOOKUP($A45,'Return Data'!$B$7:$R$2292,13,0)</f>
        <v>5.2431000000000001</v>
      </c>
      <c r="K45" s="61">
        <f t="shared" si="3"/>
        <v>16</v>
      </c>
      <c r="L45" s="60">
        <f>VLOOKUP($A45,'Return Data'!$B$7:$R$2292,17,0)</f>
        <v>30.163399999999999</v>
      </c>
      <c r="M45" s="61">
        <f t="shared" si="4"/>
        <v>8</v>
      </c>
      <c r="N45" s="60">
        <f>VLOOKUP($A45,'Return Data'!$B$7:$R$2292,14,0)</f>
        <v>30.380500000000001</v>
      </c>
      <c r="O45" s="61">
        <f t="shared" si="5"/>
        <v>3</v>
      </c>
      <c r="P45" s="60">
        <f>VLOOKUP($A45,'Return Data'!$B$7:$R$2292,15,0)</f>
        <v>18.284199999999998</v>
      </c>
      <c r="Q45" s="61">
        <f t="shared" si="6"/>
        <v>3</v>
      </c>
      <c r="R45" s="60">
        <f>VLOOKUP($A45,'Return Data'!$B$7:$R$2292,16,0)</f>
        <v>22.415400000000002</v>
      </c>
      <c r="S45" s="62">
        <f t="shared" si="7"/>
        <v>3</v>
      </c>
    </row>
    <row r="46" spans="1:19" x14ac:dyDescent="0.3">
      <c r="A46" s="58" t="s">
        <v>205</v>
      </c>
      <c r="B46" s="59">
        <f>VLOOKUP($A46,'Return Data'!$B$7:$R$2292,3,0)</f>
        <v>44918</v>
      </c>
      <c r="C46" s="60">
        <f>VLOOKUP($A46,'Return Data'!$B$7:$R$2292,4,0)</f>
        <v>17.157900000000001</v>
      </c>
      <c r="D46" s="60">
        <f>VLOOKUP($A46,'Return Data'!$B$7:$R$2292,10,0)</f>
        <v>-0.2651</v>
      </c>
      <c r="E46" s="61">
        <f t="shared" si="8"/>
        <v>30</v>
      </c>
      <c r="F46" s="60">
        <f>VLOOKUP($A46,'Return Data'!$B$7:$R$2292,11,0)</f>
        <v>12.168799999999999</v>
      </c>
      <c r="G46" s="61">
        <f t="shared" si="9"/>
        <v>50</v>
      </c>
      <c r="H46" s="60">
        <f>VLOOKUP($A46,'Return Data'!$B$7:$R$2292,12,0)</f>
        <v>1.3634999999999999</v>
      </c>
      <c r="I46" s="61">
        <f t="shared" si="10"/>
        <v>43</v>
      </c>
      <c r="J46" s="60">
        <f>VLOOKUP($A46,'Return Data'!$B$7:$R$2292,13,0)</f>
        <v>2.6577000000000002</v>
      </c>
      <c r="K46" s="61">
        <f t="shared" si="3"/>
        <v>32</v>
      </c>
      <c r="L46" s="60">
        <f>VLOOKUP($A46,'Return Data'!$B$7:$R$2292,17,0)</f>
        <v>18.260100000000001</v>
      </c>
      <c r="M46" s="61">
        <f t="shared" si="4"/>
        <v>30</v>
      </c>
      <c r="N46" s="60">
        <f>VLOOKUP($A46,'Return Data'!$B$7:$R$2292,14,0)</f>
        <v>16.222999999999999</v>
      </c>
      <c r="O46" s="61">
        <f t="shared" si="5"/>
        <v>32</v>
      </c>
      <c r="P46" s="60"/>
      <c r="Q46" s="61"/>
      <c r="R46" s="60">
        <f>VLOOKUP($A46,'Return Data'!$B$7:$R$2292,16,0)</f>
        <v>12.0497</v>
      </c>
      <c r="S46" s="62">
        <f t="shared" si="7"/>
        <v>48</v>
      </c>
    </row>
    <row r="47" spans="1:19" x14ac:dyDescent="0.3">
      <c r="A47" s="58" t="s">
        <v>206</v>
      </c>
      <c r="B47" s="59">
        <f>VLOOKUP($A47,'Return Data'!$B$7:$R$2292,3,0)</f>
        <v>44918</v>
      </c>
      <c r="C47" s="60">
        <f>VLOOKUP($A47,'Return Data'!$B$7:$R$2292,4,0)</f>
        <v>18.266500000000001</v>
      </c>
      <c r="D47" s="60">
        <f>VLOOKUP($A47,'Return Data'!$B$7:$R$2292,10,0)</f>
        <v>-3.1046999999999998</v>
      </c>
      <c r="E47" s="61">
        <f t="shared" si="8"/>
        <v>42</v>
      </c>
      <c r="F47" s="60">
        <f>VLOOKUP($A47,'Return Data'!$B$7:$R$2292,11,0)</f>
        <v>14.2492</v>
      </c>
      <c r="G47" s="61">
        <f t="shared" si="9"/>
        <v>27</v>
      </c>
      <c r="H47" s="60">
        <f>VLOOKUP($A47,'Return Data'!$B$7:$R$2292,12,0)</f>
        <v>3.8117000000000001</v>
      </c>
      <c r="I47" s="61">
        <f t="shared" si="10"/>
        <v>26</v>
      </c>
      <c r="J47" s="60">
        <f>VLOOKUP($A47,'Return Data'!$B$7:$R$2292,13,0)</f>
        <v>1.2588999999999999</v>
      </c>
      <c r="K47" s="61">
        <f t="shared" si="3"/>
        <v>40</v>
      </c>
      <c r="L47" s="60">
        <f>VLOOKUP($A47,'Return Data'!$B$7:$R$2292,17,0)</f>
        <v>16.668800000000001</v>
      </c>
      <c r="M47" s="61">
        <f t="shared" si="4"/>
        <v>38</v>
      </c>
      <c r="N47" s="60">
        <f>VLOOKUP($A47,'Return Data'!$B$7:$R$2292,14,0)</f>
        <v>17.638400000000001</v>
      </c>
      <c r="O47" s="61">
        <f t="shared" si="5"/>
        <v>27</v>
      </c>
      <c r="P47" s="60"/>
      <c r="Q47" s="61"/>
      <c r="R47" s="60">
        <f>VLOOKUP($A47,'Return Data'!$B$7:$R$2292,16,0)</f>
        <v>14.539</v>
      </c>
      <c r="S47" s="62">
        <f t="shared" si="7"/>
        <v>26</v>
      </c>
    </row>
    <row r="48" spans="1:19" x14ac:dyDescent="0.3">
      <c r="A48" s="58" t="s">
        <v>207</v>
      </c>
      <c r="B48" s="59">
        <f>VLOOKUP($A48,'Return Data'!$B$7:$R$2292,3,0)</f>
        <v>44918</v>
      </c>
      <c r="C48" s="60">
        <f>VLOOKUP($A48,'Return Data'!$B$7:$R$2292,4,0)</f>
        <v>63.538800000000002</v>
      </c>
      <c r="D48" s="60">
        <f>VLOOKUP($A48,'Return Data'!$B$7:$R$2292,10,0)</f>
        <v>-2.5706000000000002</v>
      </c>
      <c r="E48" s="61">
        <f t="shared" si="8"/>
        <v>40</v>
      </c>
      <c r="F48" s="60">
        <f>VLOOKUP($A48,'Return Data'!$B$7:$R$2292,11,0)</f>
        <v>14.299799999999999</v>
      </c>
      <c r="G48" s="61">
        <f t="shared" si="9"/>
        <v>25</v>
      </c>
      <c r="H48" s="60">
        <f>VLOOKUP($A48,'Return Data'!$B$7:$R$2292,12,0)</f>
        <v>6.4021999999999997</v>
      </c>
      <c r="I48" s="61">
        <f t="shared" si="10"/>
        <v>11</v>
      </c>
      <c r="J48" s="60">
        <f>VLOOKUP($A48,'Return Data'!$B$7:$R$2292,13,0)</f>
        <v>8.3117000000000001</v>
      </c>
      <c r="K48" s="61">
        <f t="shared" si="3"/>
        <v>5</v>
      </c>
      <c r="L48" s="60">
        <f>VLOOKUP($A48,'Return Data'!$B$7:$R$2292,17,0)</f>
        <v>28.0457</v>
      </c>
      <c r="M48" s="61">
        <f t="shared" si="4"/>
        <v>9</v>
      </c>
      <c r="N48" s="60">
        <f>VLOOKUP($A48,'Return Data'!$B$7:$R$2292,14,0)</f>
        <v>30.624700000000001</v>
      </c>
      <c r="O48" s="61">
        <f t="shared" si="5"/>
        <v>2</v>
      </c>
      <c r="P48" s="60">
        <f>VLOOKUP($A48,'Return Data'!$B$7:$R$2292,15,0)</f>
        <v>20.38</v>
      </c>
      <c r="Q48" s="61">
        <f t="shared" si="6"/>
        <v>2</v>
      </c>
      <c r="R48" s="60">
        <f>VLOOKUP($A48,'Return Data'!$B$7:$R$2292,16,0)</f>
        <v>23.545300000000001</v>
      </c>
      <c r="S48" s="62">
        <f t="shared" si="7"/>
        <v>1</v>
      </c>
    </row>
    <row r="49" spans="1:19" x14ac:dyDescent="0.3">
      <c r="A49" s="58" t="s">
        <v>208</v>
      </c>
      <c r="B49" s="59">
        <f>VLOOKUP($A49,'Return Data'!$B$7:$R$2292,3,0)</f>
        <v>44918</v>
      </c>
      <c r="C49" s="60">
        <f>VLOOKUP($A49,'Return Data'!$B$7:$R$2292,4,0)</f>
        <v>16.5289</v>
      </c>
      <c r="D49" s="60">
        <f>VLOOKUP($A49,'Return Data'!$B$7:$R$2292,10,0)</f>
        <v>-0.47449999999999998</v>
      </c>
      <c r="E49" s="61">
        <f t="shared" si="8"/>
        <v>33</v>
      </c>
      <c r="F49" s="60">
        <f>VLOOKUP($A49,'Return Data'!$B$7:$R$2292,11,0)</f>
        <v>13.159700000000001</v>
      </c>
      <c r="G49" s="61">
        <f t="shared" si="9"/>
        <v>44</v>
      </c>
      <c r="H49" s="60">
        <f>VLOOKUP($A49,'Return Data'!$B$7:$R$2292,12,0)</f>
        <v>4.5948000000000002</v>
      </c>
      <c r="I49" s="61">
        <f t="shared" si="10"/>
        <v>20</v>
      </c>
      <c r="J49" s="60">
        <f>VLOOKUP($A49,'Return Data'!$B$7:$R$2292,13,0)</f>
        <v>3.2385000000000002</v>
      </c>
      <c r="K49" s="61">
        <f t="shared" si="3"/>
        <v>28</v>
      </c>
      <c r="L49" s="60">
        <f>VLOOKUP($A49,'Return Data'!$B$7:$R$2292,17,0)</f>
        <v>12.186299999999999</v>
      </c>
      <c r="M49" s="61">
        <f t="shared" si="4"/>
        <v>52</v>
      </c>
      <c r="N49" s="60">
        <f>VLOOKUP($A49,'Return Data'!$B$7:$R$2292,14,0)</f>
        <v>13.2715</v>
      </c>
      <c r="O49" s="61">
        <f t="shared" si="5"/>
        <v>45</v>
      </c>
      <c r="P49" s="60"/>
      <c r="Q49" s="61"/>
      <c r="R49" s="60">
        <f>VLOOKUP($A49,'Return Data'!$B$7:$R$2292,16,0)</f>
        <v>13.706099999999999</v>
      </c>
      <c r="S49" s="62">
        <f t="shared" si="7"/>
        <v>32</v>
      </c>
    </row>
    <row r="50" spans="1:19" x14ac:dyDescent="0.3">
      <c r="A50" s="58" t="s">
        <v>209</v>
      </c>
      <c r="B50" s="59">
        <f>VLOOKUP($A50,'Return Data'!$B$7:$R$2292,3,0)</f>
        <v>44918</v>
      </c>
      <c r="C50" s="60">
        <f>VLOOKUP($A50,'Return Data'!$B$7:$R$2292,4,0)</f>
        <v>157.37989999999999</v>
      </c>
      <c r="D50" s="60">
        <f>VLOOKUP($A50,'Return Data'!$B$7:$R$2292,10,0)</f>
        <v>-1.0063</v>
      </c>
      <c r="E50" s="61">
        <f t="shared" si="8"/>
        <v>36</v>
      </c>
      <c r="F50" s="60">
        <f>VLOOKUP($A50,'Return Data'!$B$7:$R$2292,11,0)</f>
        <v>14.216100000000001</v>
      </c>
      <c r="G50" s="61">
        <f t="shared" si="9"/>
        <v>28</v>
      </c>
      <c r="H50" s="60">
        <f>VLOOKUP($A50,'Return Data'!$B$7:$R$2292,12,0)</f>
        <v>4.9683000000000002</v>
      </c>
      <c r="I50" s="61">
        <f t="shared" si="10"/>
        <v>19</v>
      </c>
      <c r="J50" s="60">
        <f>VLOOKUP($A50,'Return Data'!$B$7:$R$2292,13,0)</f>
        <v>4.5267999999999997</v>
      </c>
      <c r="K50" s="61">
        <f t="shared" si="3"/>
        <v>18</v>
      </c>
      <c r="L50" s="60">
        <f>VLOOKUP($A50,'Return Data'!$B$7:$R$2292,17,0)</f>
        <v>18.037400000000002</v>
      </c>
      <c r="M50" s="61">
        <f t="shared" si="4"/>
        <v>34</v>
      </c>
      <c r="N50" s="60">
        <f>VLOOKUP($A50,'Return Data'!$B$7:$R$2292,14,0)</f>
        <v>14.114599999999999</v>
      </c>
      <c r="O50" s="61">
        <f t="shared" si="5"/>
        <v>42</v>
      </c>
      <c r="P50" s="60">
        <f>VLOOKUP($A50,'Return Data'!$B$7:$R$2292,15,0)</f>
        <v>7.4779</v>
      </c>
      <c r="Q50" s="61">
        <f t="shared" si="6"/>
        <v>37</v>
      </c>
      <c r="R50" s="60">
        <f>VLOOKUP($A50,'Return Data'!$B$7:$R$2292,16,0)</f>
        <v>12.4754</v>
      </c>
      <c r="S50" s="62">
        <f t="shared" si="7"/>
        <v>45</v>
      </c>
    </row>
    <row r="51" spans="1:19" x14ac:dyDescent="0.3">
      <c r="A51" s="58" t="s">
        <v>210</v>
      </c>
      <c r="B51" s="59">
        <f>VLOOKUP($A51,'Return Data'!$B$7:$R$2292,3,0)</f>
        <v>44918</v>
      </c>
      <c r="C51" s="60">
        <f>VLOOKUP($A51,'Return Data'!$B$7:$R$2292,4,0)</f>
        <v>19.1267</v>
      </c>
      <c r="D51" s="60">
        <f>VLOOKUP($A51,'Return Data'!$B$7:$R$2292,10,0)</f>
        <v>-6.4398</v>
      </c>
      <c r="E51" s="61">
        <f t="shared" si="8"/>
        <v>54</v>
      </c>
      <c r="F51" s="60">
        <f>VLOOKUP($A51,'Return Data'!$B$7:$R$2292,11,0)</f>
        <v>13.9206</v>
      </c>
      <c r="G51" s="61">
        <f t="shared" si="9"/>
        <v>35</v>
      </c>
      <c r="H51" s="60">
        <f>VLOOKUP($A51,'Return Data'!$B$7:$R$2292,12,0)</f>
        <v>1.2316</v>
      </c>
      <c r="I51" s="61">
        <f t="shared" si="10"/>
        <v>45</v>
      </c>
      <c r="J51" s="60">
        <f>VLOOKUP($A51,'Return Data'!$B$7:$R$2292,13,0)</f>
        <v>2.7841999999999998</v>
      </c>
      <c r="K51" s="61">
        <f t="shared" si="3"/>
        <v>29</v>
      </c>
      <c r="L51" s="60">
        <f>VLOOKUP($A51,'Return Data'!$B$7:$R$2292,17,0)</f>
        <v>33.167400000000001</v>
      </c>
      <c r="M51" s="61">
        <f t="shared" si="4"/>
        <v>6</v>
      </c>
      <c r="N51" s="60">
        <f>VLOOKUP($A51,'Return Data'!$B$7:$R$2292,14,0)</f>
        <v>28.053599999999999</v>
      </c>
      <c r="O51" s="61">
        <f t="shared" si="5"/>
        <v>7</v>
      </c>
      <c r="P51" s="60">
        <f>VLOOKUP($A51,'Return Data'!$B$7:$R$2292,15,0)</f>
        <v>5.1784999999999997</v>
      </c>
      <c r="Q51" s="61">
        <f t="shared" si="6"/>
        <v>43</v>
      </c>
      <c r="R51" s="60">
        <f>VLOOKUP($A51,'Return Data'!$B$7:$R$2292,16,0)</f>
        <v>11.2195</v>
      </c>
      <c r="S51" s="62">
        <f t="shared" si="7"/>
        <v>51</v>
      </c>
    </row>
    <row r="52" spans="1:19" x14ac:dyDescent="0.3">
      <c r="A52" s="58" t="s">
        <v>211</v>
      </c>
      <c r="B52" s="59">
        <f>VLOOKUP($A52,'Return Data'!$B$7:$R$2292,3,0)</f>
        <v>44918</v>
      </c>
      <c r="C52" s="60">
        <f>VLOOKUP($A52,'Return Data'!$B$7:$R$2292,4,0)</f>
        <v>16.419799999999999</v>
      </c>
      <c r="D52" s="60">
        <f>VLOOKUP($A52,'Return Data'!$B$7:$R$2292,10,0)</f>
        <v>-6.6054000000000004</v>
      </c>
      <c r="E52" s="61">
        <f t="shared" si="8"/>
        <v>56</v>
      </c>
      <c r="F52" s="60">
        <f>VLOOKUP($A52,'Return Data'!$B$7:$R$2292,11,0)</f>
        <v>13.481</v>
      </c>
      <c r="G52" s="61">
        <f t="shared" si="9"/>
        <v>40</v>
      </c>
      <c r="H52" s="60">
        <f>VLOOKUP($A52,'Return Data'!$B$7:$R$2292,12,0)</f>
        <v>0.89900000000000002</v>
      </c>
      <c r="I52" s="61">
        <f t="shared" si="10"/>
        <v>47</v>
      </c>
      <c r="J52" s="60">
        <f>VLOOKUP($A52,'Return Data'!$B$7:$R$2292,13,0)</f>
        <v>2.3639999999999999</v>
      </c>
      <c r="K52" s="61">
        <f t="shared" si="3"/>
        <v>34</v>
      </c>
      <c r="L52" s="60">
        <f>VLOOKUP($A52,'Return Data'!$B$7:$R$2292,17,0)</f>
        <v>34.01</v>
      </c>
      <c r="M52" s="61">
        <f t="shared" si="4"/>
        <v>3</v>
      </c>
      <c r="N52" s="60">
        <f>VLOOKUP($A52,'Return Data'!$B$7:$R$2292,14,0)</f>
        <v>28.218499999999999</v>
      </c>
      <c r="O52" s="61">
        <f t="shared" si="5"/>
        <v>6</v>
      </c>
      <c r="P52" s="60">
        <f>VLOOKUP($A52,'Return Data'!$B$7:$R$2292,15,0)</f>
        <v>5.4462999999999999</v>
      </c>
      <c r="Q52" s="61">
        <f t="shared" si="6"/>
        <v>42</v>
      </c>
      <c r="R52" s="60">
        <f>VLOOKUP($A52,'Return Data'!$B$7:$R$2292,16,0)</f>
        <v>9.0015999999999998</v>
      </c>
      <c r="S52" s="62">
        <f t="shared" si="7"/>
        <v>54</v>
      </c>
    </row>
    <row r="53" spans="1:19" x14ac:dyDescent="0.3">
      <c r="A53" s="58" t="s">
        <v>212</v>
      </c>
      <c r="B53" s="59">
        <f>VLOOKUP($A53,'Return Data'!$B$7:$R$2292,3,0)</f>
        <v>44918</v>
      </c>
      <c r="C53" s="60">
        <f>VLOOKUP($A53,'Return Data'!$B$7:$R$2292,4,0)</f>
        <v>16.123699999999999</v>
      </c>
      <c r="D53" s="60">
        <f>VLOOKUP($A53,'Return Data'!$B$7:$R$2292,10,0)</f>
        <v>-6.2499000000000002</v>
      </c>
      <c r="E53" s="61">
        <f t="shared" si="8"/>
        <v>52</v>
      </c>
      <c r="F53" s="60">
        <f>VLOOKUP($A53,'Return Data'!$B$7:$R$2292,11,0)</f>
        <v>13.210699999999999</v>
      </c>
      <c r="G53" s="61">
        <f t="shared" si="9"/>
        <v>43</v>
      </c>
      <c r="H53" s="60">
        <f>VLOOKUP($A53,'Return Data'!$B$7:$R$2292,12,0)</f>
        <v>0.20319999999999999</v>
      </c>
      <c r="I53" s="61">
        <f t="shared" si="10"/>
        <v>50</v>
      </c>
      <c r="J53" s="60">
        <f>VLOOKUP($A53,'Return Data'!$B$7:$R$2292,13,0)</f>
        <v>1.4714</v>
      </c>
      <c r="K53" s="61">
        <f t="shared" si="3"/>
        <v>39</v>
      </c>
      <c r="L53" s="60">
        <f>VLOOKUP($A53,'Return Data'!$B$7:$R$2292,17,0)</f>
        <v>33.975099999999998</v>
      </c>
      <c r="M53" s="61">
        <f t="shared" si="4"/>
        <v>4</v>
      </c>
      <c r="N53" s="60">
        <f>VLOOKUP($A53,'Return Data'!$B$7:$R$2292,14,0)</f>
        <v>28.560099999999998</v>
      </c>
      <c r="O53" s="61">
        <f t="shared" si="5"/>
        <v>5</v>
      </c>
      <c r="P53" s="60">
        <f>VLOOKUP($A53,'Return Data'!$B$7:$R$2292,15,0)</f>
        <v>6.6669999999999998</v>
      </c>
      <c r="Q53" s="61">
        <f t="shared" si="6"/>
        <v>40</v>
      </c>
      <c r="R53" s="60">
        <f>VLOOKUP($A53,'Return Data'!$B$7:$R$2292,16,0)</f>
        <v>9.1236999999999995</v>
      </c>
      <c r="S53" s="62">
        <f t="shared" si="7"/>
        <v>53</v>
      </c>
    </row>
    <row r="54" spans="1:19" x14ac:dyDescent="0.3">
      <c r="A54" s="58" t="s">
        <v>213</v>
      </c>
      <c r="B54" s="59">
        <f>VLOOKUP($A54,'Return Data'!$B$7:$R$2292,3,0)</f>
        <v>44918</v>
      </c>
      <c r="C54" s="60">
        <f>VLOOKUP($A54,'Return Data'!$B$7:$R$2292,4,0)</f>
        <v>15.5053</v>
      </c>
      <c r="D54" s="60">
        <f>VLOOKUP($A54,'Return Data'!$B$7:$R$2292,10,0)</f>
        <v>-6.3288000000000002</v>
      </c>
      <c r="E54" s="61">
        <f t="shared" si="8"/>
        <v>53</v>
      </c>
      <c r="F54" s="60">
        <f>VLOOKUP($A54,'Return Data'!$B$7:$R$2292,11,0)</f>
        <v>13.0223</v>
      </c>
      <c r="G54" s="61">
        <f t="shared" si="9"/>
        <v>46</v>
      </c>
      <c r="H54" s="60">
        <f>VLOOKUP($A54,'Return Data'!$B$7:$R$2292,12,0)</f>
        <v>1.0511999999999999</v>
      </c>
      <c r="I54" s="61">
        <f t="shared" si="10"/>
        <v>46</v>
      </c>
      <c r="J54" s="60">
        <f>VLOOKUP($A54,'Return Data'!$B$7:$R$2292,13,0)</f>
        <v>1.9843999999999999</v>
      </c>
      <c r="K54" s="61">
        <f t="shared" si="3"/>
        <v>36</v>
      </c>
      <c r="L54" s="60">
        <f>VLOOKUP($A54,'Return Data'!$B$7:$R$2292,17,0)</f>
        <v>35.8232</v>
      </c>
      <c r="M54" s="61">
        <f t="shared" si="4"/>
        <v>1</v>
      </c>
      <c r="N54" s="60">
        <f>VLOOKUP($A54,'Return Data'!$B$7:$R$2292,14,0)</f>
        <v>28.802700000000002</v>
      </c>
      <c r="O54" s="61">
        <f t="shared" si="5"/>
        <v>4</v>
      </c>
      <c r="P54" s="60">
        <f>VLOOKUP($A54,'Return Data'!$B$7:$R$2292,15,0)</f>
        <v>6.7804000000000002</v>
      </c>
      <c r="Q54" s="61">
        <f t="shared" si="6"/>
        <v>39</v>
      </c>
      <c r="R54" s="60">
        <f>VLOOKUP($A54,'Return Data'!$B$7:$R$2292,16,0)</f>
        <v>8.7332999999999998</v>
      </c>
      <c r="S54" s="62">
        <f t="shared" si="7"/>
        <v>55</v>
      </c>
    </row>
    <row r="55" spans="1:19" x14ac:dyDescent="0.3">
      <c r="A55" s="58" t="s">
        <v>214</v>
      </c>
      <c r="B55" s="59">
        <f>VLOOKUP($A55,'Return Data'!$B$7:$R$2292,3,0)</f>
        <v>44918</v>
      </c>
      <c r="C55" s="60">
        <f>VLOOKUP($A55,'Return Data'!$B$7:$R$2292,4,0)</f>
        <v>23.264700000000001</v>
      </c>
      <c r="D55" s="60">
        <f>VLOOKUP($A55,'Return Data'!$B$7:$R$2292,10,0)</f>
        <v>2.5916000000000001</v>
      </c>
      <c r="E55" s="61">
        <f t="shared" si="8"/>
        <v>5</v>
      </c>
      <c r="F55" s="60">
        <f>VLOOKUP($A55,'Return Data'!$B$7:$R$2292,11,0)</f>
        <v>16.550799999999999</v>
      </c>
      <c r="G55" s="61">
        <f t="shared" si="9"/>
        <v>10</v>
      </c>
      <c r="H55" s="60">
        <f>VLOOKUP($A55,'Return Data'!$B$7:$R$2292,12,0)</f>
        <v>7.0861999999999998</v>
      </c>
      <c r="I55" s="61">
        <f t="shared" si="10"/>
        <v>8</v>
      </c>
      <c r="J55" s="60">
        <f>VLOOKUP($A55,'Return Data'!$B$7:$R$2292,13,0)</f>
        <v>8.8757999999999999</v>
      </c>
      <c r="K55" s="61">
        <f t="shared" si="3"/>
        <v>4</v>
      </c>
      <c r="L55" s="60">
        <f>VLOOKUP($A55,'Return Data'!$B$7:$R$2292,17,0)</f>
        <v>19.787199999999999</v>
      </c>
      <c r="M55" s="61">
        <f t="shared" si="4"/>
        <v>23</v>
      </c>
      <c r="N55" s="60">
        <f>VLOOKUP($A55,'Return Data'!$B$7:$R$2292,14,0)</f>
        <v>17.6967</v>
      </c>
      <c r="O55" s="61">
        <f t="shared" si="5"/>
        <v>25</v>
      </c>
      <c r="P55" s="60">
        <f>VLOOKUP($A55,'Return Data'!$B$7:$R$2292,15,0)</f>
        <v>10.9131</v>
      </c>
      <c r="Q55" s="61">
        <f t="shared" si="6"/>
        <v>18</v>
      </c>
      <c r="R55" s="60">
        <f>VLOOKUP($A55,'Return Data'!$B$7:$R$2292,16,0)</f>
        <v>11.509399999999999</v>
      </c>
      <c r="S55" s="62">
        <f t="shared" si="7"/>
        <v>50</v>
      </c>
    </row>
    <row r="56" spans="1:19" x14ac:dyDescent="0.3">
      <c r="A56" s="58" t="s">
        <v>215</v>
      </c>
      <c r="B56" s="59">
        <f>VLOOKUP($A56,'Return Data'!$B$7:$R$2292,3,0)</f>
        <v>44918</v>
      </c>
      <c r="C56" s="60">
        <f>VLOOKUP($A56,'Return Data'!$B$7:$R$2292,4,0)</f>
        <v>25.2775</v>
      </c>
      <c r="D56" s="60">
        <f>VLOOKUP($A56,'Return Data'!$B$7:$R$2292,10,0)</f>
        <v>2.5968</v>
      </c>
      <c r="E56" s="61">
        <f t="shared" si="8"/>
        <v>4</v>
      </c>
      <c r="F56" s="60">
        <f>VLOOKUP($A56,'Return Data'!$B$7:$R$2292,11,0)</f>
        <v>16.1538</v>
      </c>
      <c r="G56" s="61">
        <f t="shared" si="9"/>
        <v>11</v>
      </c>
      <c r="H56" s="60">
        <f>VLOOKUP($A56,'Return Data'!$B$7:$R$2292,12,0)</f>
        <v>6.7596999999999996</v>
      </c>
      <c r="I56" s="61">
        <f t="shared" si="10"/>
        <v>10</v>
      </c>
      <c r="J56" s="60">
        <f>VLOOKUP($A56,'Return Data'!$B$7:$R$2292,13,0)</f>
        <v>8.1440999999999999</v>
      </c>
      <c r="K56" s="61">
        <f t="shared" si="3"/>
        <v>6</v>
      </c>
      <c r="L56" s="60">
        <f>VLOOKUP($A56,'Return Data'!$B$7:$R$2292,17,0)</f>
        <v>19.348500000000001</v>
      </c>
      <c r="M56" s="61">
        <f t="shared" si="4"/>
        <v>24</v>
      </c>
      <c r="N56" s="60">
        <f>VLOOKUP($A56,'Return Data'!$B$7:$R$2292,14,0)</f>
        <v>17.566700000000001</v>
      </c>
      <c r="O56" s="61">
        <f t="shared" si="5"/>
        <v>28</v>
      </c>
      <c r="P56" s="60">
        <f>VLOOKUP($A56,'Return Data'!$B$7:$R$2292,15,0)</f>
        <v>11.0962</v>
      </c>
      <c r="Q56" s="61">
        <f t="shared" si="6"/>
        <v>17</v>
      </c>
      <c r="R56" s="60">
        <f>VLOOKUP($A56,'Return Data'!$B$7:$R$2292,16,0)</f>
        <v>14.6995</v>
      </c>
      <c r="S56" s="62">
        <f t="shared" si="7"/>
        <v>24</v>
      </c>
    </row>
    <row r="57" spans="1:19" x14ac:dyDescent="0.3">
      <c r="A57" s="58" t="s">
        <v>216</v>
      </c>
      <c r="B57" s="59">
        <f>VLOOKUP($A57,'Return Data'!$B$7:$R$2292,3,0)</f>
        <v>44918</v>
      </c>
      <c r="C57" s="60">
        <f>VLOOKUP($A57,'Return Data'!$B$7:$R$2292,4,0)</f>
        <v>16.206800000000001</v>
      </c>
      <c r="D57" s="60">
        <f>VLOOKUP($A57,'Return Data'!$B$7:$R$2292,10,0)</f>
        <v>-6.2485999999999997</v>
      </c>
      <c r="E57" s="61">
        <f t="shared" si="8"/>
        <v>51</v>
      </c>
      <c r="F57" s="60">
        <f>VLOOKUP($A57,'Return Data'!$B$7:$R$2292,11,0)</f>
        <v>13.9871</v>
      </c>
      <c r="G57" s="61">
        <f t="shared" si="9"/>
        <v>33</v>
      </c>
      <c r="H57" s="60">
        <f>VLOOKUP($A57,'Return Data'!$B$7:$R$2292,12,0)</f>
        <v>3.6783999999999999</v>
      </c>
      <c r="I57" s="61">
        <f t="shared" si="10"/>
        <v>27</v>
      </c>
      <c r="J57" s="60">
        <f>VLOOKUP($A57,'Return Data'!$B$7:$R$2292,13,0)</f>
        <v>4.9663000000000004</v>
      </c>
      <c r="K57" s="61">
        <f t="shared" si="3"/>
        <v>17</v>
      </c>
      <c r="L57" s="60">
        <f>VLOOKUP($A57,'Return Data'!$B$7:$R$2292,17,0)</f>
        <v>33.7545</v>
      </c>
      <c r="M57" s="61">
        <f t="shared" si="4"/>
        <v>5</v>
      </c>
      <c r="N57" s="60">
        <f>VLOOKUP($A57,'Return Data'!$B$7:$R$2292,14,0)</f>
        <v>27.671500000000002</v>
      </c>
      <c r="O57" s="61">
        <f t="shared" si="5"/>
        <v>8</v>
      </c>
      <c r="P57" s="60"/>
      <c r="Q57" s="61"/>
      <c r="R57" s="60">
        <f>VLOOKUP($A57,'Return Data'!$B$7:$R$2292,16,0)</f>
        <v>10.717700000000001</v>
      </c>
      <c r="S57" s="62">
        <f t="shared" si="7"/>
        <v>52</v>
      </c>
    </row>
    <row r="58" spans="1:19" x14ac:dyDescent="0.3">
      <c r="A58" s="58" t="s">
        <v>217</v>
      </c>
      <c r="B58" s="59">
        <f>VLOOKUP($A58,'Return Data'!$B$7:$R$2292,3,0)</f>
        <v>44918</v>
      </c>
      <c r="C58" s="60">
        <f>VLOOKUP($A58,'Return Data'!$B$7:$R$2292,4,0)</f>
        <v>18.4434</v>
      </c>
      <c r="D58" s="60">
        <f>VLOOKUP($A58,'Return Data'!$B$7:$R$2292,10,0)</f>
        <v>-6.5058999999999996</v>
      </c>
      <c r="E58" s="61">
        <f t="shared" si="8"/>
        <v>55</v>
      </c>
      <c r="F58" s="60">
        <f>VLOOKUP($A58,'Return Data'!$B$7:$R$2292,11,0)</f>
        <v>13.6097</v>
      </c>
      <c r="G58" s="61">
        <f t="shared" si="9"/>
        <v>38</v>
      </c>
      <c r="H58" s="60">
        <f>VLOOKUP($A58,'Return Data'!$B$7:$R$2292,12,0)</f>
        <v>3.0535999999999999</v>
      </c>
      <c r="I58" s="61">
        <f t="shared" si="10"/>
        <v>31</v>
      </c>
      <c r="J58" s="60">
        <f>VLOOKUP($A58,'Return Data'!$B$7:$R$2292,13,0)</f>
        <v>3.944</v>
      </c>
      <c r="K58" s="61">
        <f t="shared" si="3"/>
        <v>22</v>
      </c>
      <c r="L58" s="60">
        <f>VLOOKUP($A58,'Return Data'!$B$7:$R$2292,17,0)</f>
        <v>32.8521</v>
      </c>
      <c r="M58" s="61">
        <f t="shared" si="4"/>
        <v>7</v>
      </c>
      <c r="N58" s="60">
        <f>VLOOKUP($A58,'Return Data'!$B$7:$R$2292,14,0)</f>
        <v>27.1814</v>
      </c>
      <c r="O58" s="61">
        <f t="shared" si="5"/>
        <v>9</v>
      </c>
      <c r="P58" s="60"/>
      <c r="Q58" s="61"/>
      <c r="R58" s="60">
        <f>VLOOKUP($A58,'Return Data'!$B$7:$R$2292,16,0)</f>
        <v>14.614100000000001</v>
      </c>
      <c r="S58" s="62">
        <f t="shared" si="7"/>
        <v>25</v>
      </c>
    </row>
    <row r="59" spans="1:19" x14ac:dyDescent="0.3">
      <c r="A59" s="58" t="s">
        <v>1859</v>
      </c>
      <c r="B59" s="59">
        <f>VLOOKUP($A59,'Return Data'!$B$7:$R$2292,3,0)</f>
        <v>44918</v>
      </c>
      <c r="C59" s="60">
        <f>VLOOKUP($A59,'Return Data'!$B$7:$R$2292,4,0)</f>
        <v>349.9828</v>
      </c>
      <c r="D59" s="60">
        <f>VLOOKUP($A59,'Return Data'!$B$7:$R$2292,10,0)</f>
        <v>-1.1372</v>
      </c>
      <c r="E59" s="61">
        <f t="shared" si="8"/>
        <v>37</v>
      </c>
      <c r="F59" s="60">
        <f>VLOOKUP($A59,'Return Data'!$B$7:$R$2292,11,0)</f>
        <v>13.0227</v>
      </c>
      <c r="G59" s="61">
        <f t="shared" si="9"/>
        <v>45</v>
      </c>
      <c r="H59" s="60">
        <f>VLOOKUP($A59,'Return Data'!$B$7:$R$2292,12,0)</f>
        <v>4.0659999999999998</v>
      </c>
      <c r="I59" s="61">
        <f t="shared" si="10"/>
        <v>24</v>
      </c>
      <c r="J59" s="60">
        <f>VLOOKUP($A59,'Return Data'!$B$7:$R$2292,13,0)</f>
        <v>3.6617000000000002</v>
      </c>
      <c r="K59" s="61">
        <f t="shared" si="3"/>
        <v>25</v>
      </c>
      <c r="L59" s="60">
        <f>VLOOKUP($A59,'Return Data'!$B$7:$R$2292,17,0)</f>
        <v>18.205300000000001</v>
      </c>
      <c r="M59" s="61">
        <f t="shared" si="4"/>
        <v>32</v>
      </c>
      <c r="N59" s="60">
        <f>VLOOKUP($A59,'Return Data'!$B$7:$R$2292,14,0)</f>
        <v>17.5229</v>
      </c>
      <c r="O59" s="61">
        <f t="shared" si="5"/>
        <v>29</v>
      </c>
      <c r="P59" s="60">
        <f>VLOOKUP($A59,'Return Data'!$B$7:$R$2292,15,0)</f>
        <v>8.9719999999999995</v>
      </c>
      <c r="Q59" s="61">
        <f t="shared" si="6"/>
        <v>30</v>
      </c>
      <c r="R59" s="60">
        <f>VLOOKUP($A59,'Return Data'!$B$7:$R$2292,16,0)</f>
        <v>15.1408</v>
      </c>
      <c r="S59" s="62">
        <f t="shared" si="7"/>
        <v>20</v>
      </c>
    </row>
    <row r="60" spans="1:19" x14ac:dyDescent="0.3">
      <c r="A60" s="58" t="s">
        <v>218</v>
      </c>
      <c r="B60" s="59">
        <f>VLOOKUP($A60,'Return Data'!$B$7:$R$2292,3,0)</f>
        <v>44918</v>
      </c>
      <c r="C60" s="60">
        <f>VLOOKUP($A60,'Return Data'!$B$7:$R$2292,4,0)</f>
        <v>32.169400000000003</v>
      </c>
      <c r="D60" s="60">
        <f>VLOOKUP($A60,'Return Data'!$B$7:$R$2292,10,0)</f>
        <v>1.6857</v>
      </c>
      <c r="E60" s="61">
        <f t="shared" si="8"/>
        <v>10</v>
      </c>
      <c r="F60" s="60">
        <f>VLOOKUP($A60,'Return Data'!$B$7:$R$2292,11,0)</f>
        <v>17.128699999999998</v>
      </c>
      <c r="G60" s="61">
        <f t="shared" si="9"/>
        <v>7</v>
      </c>
      <c r="H60" s="60">
        <f>VLOOKUP($A60,'Return Data'!$B$7:$R$2292,12,0)</f>
        <v>5.2202000000000002</v>
      </c>
      <c r="I60" s="61">
        <f t="shared" si="10"/>
        <v>16</v>
      </c>
      <c r="J60" s="60">
        <f>VLOOKUP($A60,'Return Data'!$B$7:$R$2292,13,0)</f>
        <v>6.4817</v>
      </c>
      <c r="K60" s="61">
        <f t="shared" si="3"/>
        <v>11</v>
      </c>
      <c r="L60" s="60">
        <f>VLOOKUP($A60,'Return Data'!$B$7:$R$2292,17,0)</f>
        <v>18.907599999999999</v>
      </c>
      <c r="M60" s="61">
        <f t="shared" si="4"/>
        <v>26</v>
      </c>
      <c r="N60" s="60">
        <f>VLOOKUP($A60,'Return Data'!$B$7:$R$2292,14,0)</f>
        <v>15.914199999999999</v>
      </c>
      <c r="O60" s="61">
        <f t="shared" si="5"/>
        <v>36</v>
      </c>
      <c r="P60" s="60">
        <f>VLOOKUP($A60,'Return Data'!$B$7:$R$2292,15,0)</f>
        <v>10.893700000000001</v>
      </c>
      <c r="Q60" s="61">
        <f t="shared" si="6"/>
        <v>19</v>
      </c>
      <c r="R60" s="60">
        <f>VLOOKUP($A60,'Return Data'!$B$7:$R$2292,16,0)</f>
        <v>15.314299999999999</v>
      </c>
      <c r="S60" s="62">
        <f t="shared" si="7"/>
        <v>18</v>
      </c>
    </row>
    <row r="61" spans="1:19" x14ac:dyDescent="0.3">
      <c r="A61" s="58" t="s">
        <v>219</v>
      </c>
      <c r="B61" s="59">
        <f>VLOOKUP($A61,'Return Data'!$B$7:$R$2292,3,0)</f>
        <v>44918</v>
      </c>
      <c r="C61" s="60">
        <f>VLOOKUP($A61,'Return Data'!$B$7:$R$2292,4,0)</f>
        <v>123.88</v>
      </c>
      <c r="D61" s="60">
        <f>VLOOKUP($A61,'Return Data'!$B$7:$R$2292,10,0)</f>
        <v>1.9000999999999999</v>
      </c>
      <c r="E61" s="61">
        <f t="shared" si="8"/>
        <v>9</v>
      </c>
      <c r="F61" s="60">
        <f>VLOOKUP($A61,'Return Data'!$B$7:$R$2292,11,0)</f>
        <v>14.07</v>
      </c>
      <c r="G61" s="61">
        <f t="shared" si="9"/>
        <v>30</v>
      </c>
      <c r="H61" s="60">
        <f>VLOOKUP($A61,'Return Data'!$B$7:$R$2292,12,0)</f>
        <v>5.1970000000000001</v>
      </c>
      <c r="I61" s="61">
        <f t="shared" si="10"/>
        <v>17</v>
      </c>
      <c r="J61" s="60">
        <f>VLOOKUP($A61,'Return Data'!$B$7:$R$2292,13,0)</f>
        <v>6.6185</v>
      </c>
      <c r="K61" s="61">
        <f t="shared" si="3"/>
        <v>10</v>
      </c>
      <c r="L61" s="60">
        <f>VLOOKUP($A61,'Return Data'!$B$7:$R$2292,17,0)</f>
        <v>13.626099999999999</v>
      </c>
      <c r="M61" s="61">
        <f t="shared" si="4"/>
        <v>47</v>
      </c>
      <c r="N61" s="60">
        <f>VLOOKUP($A61,'Return Data'!$B$7:$R$2292,14,0)</f>
        <v>13.020300000000001</v>
      </c>
      <c r="O61" s="61">
        <f t="shared" si="5"/>
        <v>46</v>
      </c>
      <c r="P61" s="60">
        <f>VLOOKUP($A61,'Return Data'!$B$7:$R$2292,15,0)</f>
        <v>9.6180000000000003</v>
      </c>
      <c r="Q61" s="61">
        <f t="shared" si="6"/>
        <v>26</v>
      </c>
      <c r="R61" s="60">
        <f>VLOOKUP($A61,'Return Data'!$B$7:$R$2292,16,0)</f>
        <v>12.3666</v>
      </c>
      <c r="S61" s="62">
        <f t="shared" si="7"/>
        <v>46</v>
      </c>
    </row>
    <row r="62" spans="1:19" x14ac:dyDescent="0.3">
      <c r="A62" s="58" t="s">
        <v>220</v>
      </c>
      <c r="B62" s="59">
        <f>VLOOKUP($A62,'Return Data'!$B$7:$R$2292,3,0)</f>
        <v>44918</v>
      </c>
      <c r="C62" s="60">
        <f>VLOOKUP($A62,'Return Data'!$B$7:$R$2292,4,0)</f>
        <v>44.81</v>
      </c>
      <c r="D62" s="60">
        <f>VLOOKUP($A62,'Return Data'!$B$7:$R$2292,10,0)</f>
        <v>6.7000000000000004E-2</v>
      </c>
      <c r="E62" s="61">
        <f t="shared" si="8"/>
        <v>26</v>
      </c>
      <c r="F62" s="60">
        <f>VLOOKUP($A62,'Return Data'!$B$7:$R$2292,11,0)</f>
        <v>15.311400000000001</v>
      </c>
      <c r="G62" s="61">
        <f t="shared" si="9"/>
        <v>16</v>
      </c>
      <c r="H62" s="60">
        <f>VLOOKUP($A62,'Return Data'!$B$7:$R$2292,12,0)</f>
        <v>5.1383999999999999</v>
      </c>
      <c r="I62" s="61">
        <f t="shared" si="10"/>
        <v>18</v>
      </c>
      <c r="J62" s="60">
        <f>VLOOKUP($A62,'Return Data'!$B$7:$R$2292,13,0)</f>
        <v>2.2826</v>
      </c>
      <c r="K62" s="61">
        <f t="shared" si="3"/>
        <v>35</v>
      </c>
      <c r="L62" s="60">
        <f>VLOOKUP($A62,'Return Data'!$B$7:$R$2292,17,0)</f>
        <v>18.725000000000001</v>
      </c>
      <c r="M62" s="61">
        <f t="shared" si="4"/>
        <v>29</v>
      </c>
      <c r="N62" s="60">
        <f>VLOOKUP($A62,'Return Data'!$B$7:$R$2292,14,0)</f>
        <v>18.6418</v>
      </c>
      <c r="O62" s="61">
        <f t="shared" si="5"/>
        <v>21</v>
      </c>
      <c r="P62" s="60">
        <f>VLOOKUP($A62,'Return Data'!$B$7:$R$2292,15,0)</f>
        <v>12.159700000000001</v>
      </c>
      <c r="Q62" s="61">
        <f t="shared" si="6"/>
        <v>11</v>
      </c>
      <c r="R62" s="60">
        <f>VLOOKUP($A62,'Return Data'!$B$7:$R$2292,16,0)</f>
        <v>13.087199999999999</v>
      </c>
      <c r="S62" s="62">
        <f t="shared" si="7"/>
        <v>42</v>
      </c>
    </row>
    <row r="63" spans="1:19" x14ac:dyDescent="0.3">
      <c r="A63" s="58" t="s">
        <v>226</v>
      </c>
      <c r="B63" s="59">
        <f>VLOOKUP($A63,'Return Data'!$B$7:$R$2292,3,0)</f>
        <v>44918</v>
      </c>
      <c r="C63" s="60">
        <f>VLOOKUP($A63,'Return Data'!$B$7:$R$2292,4,0)</f>
        <v>151.893</v>
      </c>
      <c r="D63" s="60">
        <f>VLOOKUP($A63,'Return Data'!$B$7:$R$2292,10,0)</f>
        <v>-2.1421999999999999</v>
      </c>
      <c r="E63" s="61">
        <f t="shared" si="8"/>
        <v>39</v>
      </c>
      <c r="F63" s="60">
        <f>VLOOKUP($A63,'Return Data'!$B$7:$R$2292,11,0)</f>
        <v>12.7478</v>
      </c>
      <c r="G63" s="61">
        <f t="shared" si="9"/>
        <v>48</v>
      </c>
      <c r="H63" s="60">
        <f>VLOOKUP($A63,'Return Data'!$B$7:$R$2292,12,0)</f>
        <v>0.73839999999999995</v>
      </c>
      <c r="I63" s="61">
        <f t="shared" si="10"/>
        <v>48</v>
      </c>
      <c r="J63" s="60">
        <f>VLOOKUP($A63,'Return Data'!$B$7:$R$2292,13,0)</f>
        <v>-2.9161000000000001</v>
      </c>
      <c r="K63" s="61">
        <f t="shared" si="3"/>
        <v>52</v>
      </c>
      <c r="L63" s="60">
        <f>VLOOKUP($A63,'Return Data'!$B$7:$R$2292,17,0)</f>
        <v>14.8188</v>
      </c>
      <c r="M63" s="61">
        <f t="shared" si="4"/>
        <v>43</v>
      </c>
      <c r="N63" s="60">
        <f>VLOOKUP($A63,'Return Data'!$B$7:$R$2292,14,0)</f>
        <v>16.064599999999999</v>
      </c>
      <c r="O63" s="61">
        <f t="shared" si="5"/>
        <v>34</v>
      </c>
      <c r="P63" s="60">
        <f>VLOOKUP($A63,'Return Data'!$B$7:$R$2292,15,0)</f>
        <v>10.356199999999999</v>
      </c>
      <c r="Q63" s="61">
        <f t="shared" si="6"/>
        <v>23</v>
      </c>
      <c r="R63" s="60">
        <f>VLOOKUP($A63,'Return Data'!$B$7:$R$2292,16,0)</f>
        <v>13.6205</v>
      </c>
      <c r="S63" s="62">
        <f t="shared" si="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-0.87512499999999993</v>
      </c>
      <c r="E65" s="69"/>
      <c r="F65" s="70">
        <f>AVERAGE(F8:F63)</f>
        <v>14.452048214285714</v>
      </c>
      <c r="G65" s="69"/>
      <c r="H65" s="70">
        <f>AVERAGE(H8:H63)</f>
        <v>3.6767999999999996</v>
      </c>
      <c r="I65" s="69"/>
      <c r="J65" s="70">
        <f>AVERAGE(J8:J63)</f>
        <v>2.7801303571428564</v>
      </c>
      <c r="K65" s="69"/>
      <c r="L65" s="70">
        <f>AVERAGE(L8:L63)</f>
        <v>19.812751785714287</v>
      </c>
      <c r="M65" s="69"/>
      <c r="N65" s="70">
        <f>AVERAGE(N8:N63)</f>
        <v>18.565683928571424</v>
      </c>
      <c r="O65" s="69"/>
      <c r="P65" s="70">
        <f>AVERAGE(P8:P63)</f>
        <v>10.453097777777776</v>
      </c>
      <c r="Q65" s="69"/>
      <c r="R65" s="70">
        <f>AVERAGE(R8:R63)</f>
        <v>14.536776785714286</v>
      </c>
      <c r="S65" s="71"/>
    </row>
    <row r="66" spans="1:19" x14ac:dyDescent="0.3">
      <c r="A66" s="68" t="s">
        <v>28</v>
      </c>
      <c r="B66" s="69"/>
      <c r="C66" s="69"/>
      <c r="D66" s="70">
        <f>MIN(D8:D63)</f>
        <v>-6.6054000000000004</v>
      </c>
      <c r="E66" s="69"/>
      <c r="F66" s="70">
        <f>MIN(F8:F63)</f>
        <v>10.0802</v>
      </c>
      <c r="G66" s="69"/>
      <c r="H66" s="70">
        <f>MIN(H8:H63)</f>
        <v>-5.4226000000000001</v>
      </c>
      <c r="I66" s="69"/>
      <c r="J66" s="70">
        <f>MIN(J8:J63)</f>
        <v>-10.875500000000001</v>
      </c>
      <c r="K66" s="69"/>
      <c r="L66" s="70">
        <f>MIN(L8:L63)</f>
        <v>5.9630999999999998</v>
      </c>
      <c r="M66" s="69"/>
      <c r="N66" s="70">
        <f>MIN(N8:N63)</f>
        <v>7.6825000000000001</v>
      </c>
      <c r="O66" s="69"/>
      <c r="P66" s="70">
        <f>MIN(P8:P63)</f>
        <v>3.7911000000000001</v>
      </c>
      <c r="Q66" s="69"/>
      <c r="R66" s="70">
        <f>MIN(R8:R63)</f>
        <v>7.9396000000000004</v>
      </c>
      <c r="S66" s="71"/>
    </row>
    <row r="67" spans="1:19" ht="15" thickBot="1" x14ac:dyDescent="0.35">
      <c r="A67" s="72" t="s">
        <v>29</v>
      </c>
      <c r="B67" s="73"/>
      <c r="C67" s="73"/>
      <c r="D67" s="74">
        <f>MAX(D8:D63)</f>
        <v>3.2151000000000001</v>
      </c>
      <c r="E67" s="73"/>
      <c r="F67" s="74">
        <f>MAX(F8:F63)</f>
        <v>19.720800000000001</v>
      </c>
      <c r="G67" s="73"/>
      <c r="H67" s="74">
        <f>MAX(H8:H63)</f>
        <v>12.296099999999999</v>
      </c>
      <c r="I67" s="73"/>
      <c r="J67" s="74">
        <f>MAX(J8:J63)</f>
        <v>13.940200000000001</v>
      </c>
      <c r="K67" s="73"/>
      <c r="L67" s="74">
        <f>MAX(L8:L63)</f>
        <v>35.8232</v>
      </c>
      <c r="M67" s="73"/>
      <c r="N67" s="74">
        <f>MAX(N8:N63)</f>
        <v>38.552399999999999</v>
      </c>
      <c r="O67" s="73"/>
      <c r="P67" s="74">
        <f>MAX(P8:P63)</f>
        <v>21.838100000000001</v>
      </c>
      <c r="Q67" s="73"/>
      <c r="R67" s="74">
        <f>MAX(R8:R63)</f>
        <v>23.545300000000001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44918</v>
      </c>
      <c r="C8" s="60">
        <f>VLOOKUP($A8,'Return Data'!$B$7:$R$2292,4,0)</f>
        <v>49.01</v>
      </c>
      <c r="D8" s="60">
        <f>VLOOKUP($A8,'Return Data'!$B$7:$R$2292,10,0)</f>
        <v>0.63660000000000005</v>
      </c>
      <c r="E8" s="61">
        <f t="shared" ref="E8:E39" si="0">RANK(D8,D$8:D$65,0)</f>
        <v>20</v>
      </c>
      <c r="F8" s="60">
        <f>VLOOKUP($A8,'Return Data'!$B$7:$R$2292,11,0)</f>
        <v>11.058199999999999</v>
      </c>
      <c r="G8" s="61">
        <f t="shared" ref="G8:G39" si="1">RANK(F8,F$8:F$65,0)</f>
        <v>54</v>
      </c>
      <c r="H8" s="60">
        <f>VLOOKUP($A8,'Return Data'!$B$7:$R$2292,12,0)</f>
        <v>1.7226999999999999</v>
      </c>
      <c r="I8" s="61">
        <f t="shared" ref="I8:I39" si="2">RANK(H8,H$8:H$65,0)</f>
        <v>38</v>
      </c>
      <c r="J8" s="60">
        <f>VLOOKUP($A8,'Return Data'!$B$7:$R$2292,13,0)</f>
        <v>-2.7578999999999998</v>
      </c>
      <c r="K8" s="61">
        <f>RANK(J8,J$8:J$65,0)</f>
        <v>50</v>
      </c>
      <c r="L8" s="60">
        <f>VLOOKUP($A8,'Return Data'!$B$7:$R$2292,17,0)</f>
        <v>5.3602999999999996</v>
      </c>
      <c r="M8" s="61">
        <f>RANK(L8,L$8:L$65,0)</f>
        <v>56</v>
      </c>
      <c r="N8" s="60">
        <f>VLOOKUP($A8,'Return Data'!$B$7:$R$2292,14,0)</f>
        <v>7.0350999999999999</v>
      </c>
      <c r="O8" s="61">
        <f>RANK(N8,N$8:N$65,0)</f>
        <v>57</v>
      </c>
      <c r="P8" s="60">
        <f>VLOOKUP($A8,'Return Data'!$B$7:$R$2292,15,0)</f>
        <v>3.9710999999999999</v>
      </c>
      <c r="Q8" s="61">
        <f>RANK(P8,P$8:P$65,0)</f>
        <v>45</v>
      </c>
      <c r="R8" s="60">
        <f>VLOOKUP($A8,'Return Data'!$B$7:$R$2292,16,0)</f>
        <v>10.286899999999999</v>
      </c>
      <c r="S8" s="62">
        <f>RANK(R8,R$8:R$65,0)</f>
        <v>49</v>
      </c>
    </row>
    <row r="9" spans="1:20" x14ac:dyDescent="0.3">
      <c r="A9" s="58" t="s">
        <v>267</v>
      </c>
      <c r="B9" s="59">
        <f>VLOOKUP($A9,'Return Data'!$B$7:$R$2292,3,0)</f>
        <v>44918</v>
      </c>
      <c r="C9" s="60">
        <f>VLOOKUP($A9,'Return Data'!$B$7:$R$2292,4,0)</f>
        <v>40.299999999999997</v>
      </c>
      <c r="D9" s="60">
        <f>VLOOKUP($A9,'Return Data'!$B$7:$R$2292,10,0)</f>
        <v>-2.4799999999999999E-2</v>
      </c>
      <c r="E9" s="61">
        <f t="shared" si="0"/>
        <v>26</v>
      </c>
      <c r="F9" s="60">
        <f>VLOOKUP($A9,'Return Data'!$B$7:$R$2292,11,0)</f>
        <v>11.1111</v>
      </c>
      <c r="G9" s="61">
        <f t="shared" si="1"/>
        <v>53</v>
      </c>
      <c r="H9" s="60">
        <f>VLOOKUP($A9,'Return Data'!$B$7:$R$2292,12,0)</f>
        <v>2.2583000000000002</v>
      </c>
      <c r="I9" s="61">
        <f t="shared" si="2"/>
        <v>31</v>
      </c>
      <c r="J9" s="60">
        <f>VLOOKUP($A9,'Return Data'!$B$7:$R$2292,13,0)</f>
        <v>-2.6335000000000002</v>
      </c>
      <c r="K9" s="61">
        <f t="shared" ref="K9:K65" si="3">RANK(J9,J$8:J$65,0)</f>
        <v>49</v>
      </c>
      <c r="L9" s="60">
        <f>VLOOKUP($A9,'Return Data'!$B$7:$R$2292,17,0)</f>
        <v>5.7011000000000003</v>
      </c>
      <c r="M9" s="61">
        <f t="shared" ref="M9:M65" si="4">RANK(L9,L$8:L$65,0)</f>
        <v>55</v>
      </c>
      <c r="N9" s="60">
        <f>VLOOKUP($A9,'Return Data'!$B$7:$R$2292,14,0)</f>
        <v>7.5922999999999998</v>
      </c>
      <c r="O9" s="61">
        <f t="shared" ref="O9:O65" si="5">RANK(N9,N$8:N$65,0)</f>
        <v>56</v>
      </c>
      <c r="P9" s="60">
        <f>VLOOKUP($A9,'Return Data'!$B$7:$R$2292,15,0)</f>
        <v>4.5782999999999996</v>
      </c>
      <c r="Q9" s="61">
        <f t="shared" ref="Q9:Q65" si="6">RANK(P9,P$8:P$65,0)</f>
        <v>44</v>
      </c>
      <c r="R9" s="60">
        <f>VLOOKUP($A9,'Return Data'!$B$7:$R$2292,16,0)</f>
        <v>9.9665999999999997</v>
      </c>
      <c r="S9" s="62">
        <f t="shared" ref="S9:S65" si="7">RANK(R9,R$8:R$65,0)</f>
        <v>51</v>
      </c>
    </row>
    <row r="10" spans="1:20" x14ac:dyDescent="0.3">
      <c r="A10" s="58" t="s">
        <v>268</v>
      </c>
      <c r="B10" s="59">
        <f>VLOOKUP($A10,'Return Data'!$B$7:$R$2292,3,0)</f>
        <v>44918</v>
      </c>
      <c r="C10" s="60">
        <f>VLOOKUP($A10,'Return Data'!$B$7:$R$2292,4,0)</f>
        <v>64.059399999999997</v>
      </c>
      <c r="D10" s="60">
        <f>VLOOKUP($A10,'Return Data'!$B$7:$R$2292,10,0)</f>
        <v>-4.4623999999999997</v>
      </c>
      <c r="E10" s="61">
        <f t="shared" si="0"/>
        <v>49</v>
      </c>
      <c r="F10" s="60">
        <f>VLOOKUP($A10,'Return Data'!$B$7:$R$2292,11,0)</f>
        <v>9.6309000000000005</v>
      </c>
      <c r="G10" s="61">
        <f t="shared" si="1"/>
        <v>57</v>
      </c>
      <c r="H10" s="60">
        <f>VLOOKUP($A10,'Return Data'!$B$7:$R$2292,12,0)</f>
        <v>-6.0090000000000003</v>
      </c>
      <c r="I10" s="61">
        <f t="shared" si="2"/>
        <v>58</v>
      </c>
      <c r="J10" s="60">
        <f>VLOOKUP($A10,'Return Data'!$B$7:$R$2292,13,0)</f>
        <v>-11.6187</v>
      </c>
      <c r="K10" s="61">
        <f t="shared" si="3"/>
        <v>58</v>
      </c>
      <c r="L10" s="60">
        <f>VLOOKUP($A10,'Return Data'!$B$7:$R$2292,17,0)</f>
        <v>5.2068000000000003</v>
      </c>
      <c r="M10" s="61">
        <f t="shared" si="4"/>
        <v>57</v>
      </c>
      <c r="N10" s="60">
        <f>VLOOKUP($A10,'Return Data'!$B$7:$R$2292,14,0)</f>
        <v>8.9589999999999996</v>
      </c>
      <c r="O10" s="61">
        <f t="shared" si="5"/>
        <v>55</v>
      </c>
      <c r="P10" s="60">
        <f>VLOOKUP($A10,'Return Data'!$B$7:$R$2292,15,0)</f>
        <v>9.0090000000000003</v>
      </c>
      <c r="Q10" s="61">
        <f t="shared" si="6"/>
        <v>24</v>
      </c>
      <c r="R10" s="60">
        <f>VLOOKUP($A10,'Return Data'!$B$7:$R$2292,16,0)</f>
        <v>15.367699999999999</v>
      </c>
      <c r="S10" s="62">
        <f t="shared" si="7"/>
        <v>18</v>
      </c>
    </row>
    <row r="11" spans="1:20" x14ac:dyDescent="0.3">
      <c r="A11" s="58" t="s">
        <v>1970</v>
      </c>
      <c r="B11" s="59">
        <f>VLOOKUP($A11,'Return Data'!$B$7:$R$2292,3,0)</f>
        <v>44918</v>
      </c>
      <c r="C11" s="60">
        <f>VLOOKUP($A11,'Return Data'!$B$7:$R$2292,4,0)</f>
        <v>16.399999999999999</v>
      </c>
      <c r="D11" s="60">
        <f>VLOOKUP($A11,'Return Data'!$B$7:$R$2292,10,0)</f>
        <v>-4.7065999999999999</v>
      </c>
      <c r="E11" s="61">
        <f t="shared" si="0"/>
        <v>51</v>
      </c>
      <c r="F11" s="60">
        <f>VLOOKUP($A11,'Return Data'!$B$7:$R$2292,11,0)</f>
        <v>14.365399999999999</v>
      </c>
      <c r="G11" s="61">
        <f t="shared" si="1"/>
        <v>18</v>
      </c>
      <c r="H11" s="60">
        <f>VLOOKUP($A11,'Return Data'!$B$7:$R$2292,12,0)</f>
        <v>0</v>
      </c>
      <c r="I11" s="61">
        <f t="shared" si="2"/>
        <v>50</v>
      </c>
      <c r="J11" s="60">
        <f>VLOOKUP($A11,'Return Data'!$B$7:$R$2292,13,0)</f>
        <v>-5.7470999999999997</v>
      </c>
      <c r="K11" s="61">
        <f t="shared" si="3"/>
        <v>56</v>
      </c>
      <c r="L11" s="60">
        <f>VLOOKUP($A11,'Return Data'!$B$7:$R$2292,17,0)</f>
        <v>18.0412</v>
      </c>
      <c r="M11" s="61">
        <f t="shared" si="4"/>
        <v>26</v>
      </c>
      <c r="N11" s="60">
        <f>VLOOKUP($A11,'Return Data'!$B$7:$R$2292,14,0)</f>
        <v>22.347100000000001</v>
      </c>
      <c r="O11" s="61">
        <f t="shared" si="5"/>
        <v>13</v>
      </c>
      <c r="P11" s="60"/>
      <c r="Q11" s="61"/>
      <c r="R11" s="60">
        <f>VLOOKUP($A11,'Return Data'!$B$7:$R$2292,16,0)</f>
        <v>10.752599999999999</v>
      </c>
      <c r="S11" s="62">
        <f t="shared" si="7"/>
        <v>47</v>
      </c>
    </row>
    <row r="12" spans="1:20" x14ac:dyDescent="0.3">
      <c r="A12" s="58" t="s">
        <v>1972</v>
      </c>
      <c r="B12" s="59">
        <f>VLOOKUP($A12,'Return Data'!$B$7:$R$2292,3,0)</f>
        <v>44918</v>
      </c>
      <c r="C12" s="60">
        <f>VLOOKUP($A12,'Return Data'!$B$7:$R$2292,4,0)</f>
        <v>19.45</v>
      </c>
      <c r="D12" s="60">
        <f>VLOOKUP($A12,'Return Data'!$B$7:$R$2292,10,0)</f>
        <v>-4.6569000000000003</v>
      </c>
      <c r="E12" s="61">
        <f t="shared" si="0"/>
        <v>50</v>
      </c>
      <c r="F12" s="60">
        <f>VLOOKUP($A12,'Return Data'!$B$7:$R$2292,11,0)</f>
        <v>14.0762</v>
      </c>
      <c r="G12" s="61">
        <f t="shared" si="1"/>
        <v>23</v>
      </c>
      <c r="H12" s="60">
        <f>VLOOKUP($A12,'Return Data'!$B$7:$R$2292,12,0)</f>
        <v>-0.86650000000000005</v>
      </c>
      <c r="I12" s="61">
        <f t="shared" si="2"/>
        <v>53</v>
      </c>
      <c r="J12" s="60">
        <f>VLOOKUP($A12,'Return Data'!$B$7:$R$2292,13,0)</f>
        <v>-5.6741000000000001</v>
      </c>
      <c r="K12" s="61">
        <f t="shared" si="3"/>
        <v>55</v>
      </c>
      <c r="L12" s="60">
        <f>VLOOKUP($A12,'Return Data'!$B$7:$R$2292,17,0)</f>
        <v>16.3811</v>
      </c>
      <c r="M12" s="61">
        <f t="shared" si="4"/>
        <v>36</v>
      </c>
      <c r="N12" s="60">
        <f>VLOOKUP($A12,'Return Data'!$B$7:$R$2292,14,0)</f>
        <v>19.542300000000001</v>
      </c>
      <c r="O12" s="61">
        <f t="shared" si="5"/>
        <v>17</v>
      </c>
      <c r="P12" s="60"/>
      <c r="Q12" s="61"/>
      <c r="R12" s="60">
        <f>VLOOKUP($A12,'Return Data'!$B$7:$R$2292,16,0)</f>
        <v>17.248100000000001</v>
      </c>
      <c r="S12" s="62">
        <f t="shared" si="7"/>
        <v>11</v>
      </c>
    </row>
    <row r="13" spans="1:20" x14ac:dyDescent="0.3">
      <c r="A13" s="58" t="s">
        <v>1974</v>
      </c>
      <c r="B13" s="59">
        <f>VLOOKUP($A13,'Return Data'!$B$7:$R$2292,3,0)</f>
        <v>44918</v>
      </c>
      <c r="C13" s="60">
        <f>VLOOKUP($A13,'Return Data'!$B$7:$R$2292,4,0)</f>
        <v>98.58</v>
      </c>
      <c r="D13" s="60">
        <f>VLOOKUP($A13,'Return Data'!$B$7:$R$2292,10,0)</f>
        <v>-0.97440000000000004</v>
      </c>
      <c r="E13" s="61">
        <f t="shared" si="0"/>
        <v>37</v>
      </c>
      <c r="F13" s="60">
        <f>VLOOKUP($A13,'Return Data'!$B$7:$R$2292,11,0)</f>
        <v>16.925599999999999</v>
      </c>
      <c r="G13" s="61">
        <f t="shared" si="1"/>
        <v>5</v>
      </c>
      <c r="H13" s="60">
        <f>VLOOKUP($A13,'Return Data'!$B$7:$R$2292,12,0)</f>
        <v>2.1978</v>
      </c>
      <c r="I13" s="61">
        <f t="shared" si="2"/>
        <v>34</v>
      </c>
      <c r="J13" s="60">
        <f>VLOOKUP($A13,'Return Data'!$B$7:$R$2292,13,0)</f>
        <v>-1.9104000000000001</v>
      </c>
      <c r="K13" s="61">
        <f t="shared" si="3"/>
        <v>47</v>
      </c>
      <c r="L13" s="60">
        <f>VLOOKUP($A13,'Return Data'!$B$7:$R$2292,17,0)</f>
        <v>17.584399999999999</v>
      </c>
      <c r="M13" s="61">
        <f t="shared" si="4"/>
        <v>29</v>
      </c>
      <c r="N13" s="60">
        <f>VLOOKUP($A13,'Return Data'!$B$7:$R$2292,14,0)</f>
        <v>21.179300000000001</v>
      </c>
      <c r="O13" s="61">
        <f t="shared" si="5"/>
        <v>16</v>
      </c>
      <c r="P13" s="60">
        <f>VLOOKUP($A13,'Return Data'!$B$7:$R$2292,15,0)</f>
        <v>11.4838</v>
      </c>
      <c r="Q13" s="61">
        <f t="shared" si="6"/>
        <v>10</v>
      </c>
      <c r="R13" s="60">
        <f>VLOOKUP($A13,'Return Data'!$B$7:$R$2292,16,0)</f>
        <v>17.9893</v>
      </c>
      <c r="S13" s="62">
        <f t="shared" si="7"/>
        <v>8</v>
      </c>
    </row>
    <row r="14" spans="1:20" x14ac:dyDescent="0.3">
      <c r="A14" s="58" t="s">
        <v>1945</v>
      </c>
      <c r="B14" s="59">
        <f>VLOOKUP($A14,'Return Data'!$B$7:$R$2292,3,0)</f>
        <v>44918</v>
      </c>
      <c r="C14" s="60">
        <f>VLOOKUP($A14,'Return Data'!$B$7:$R$2292,4,0)</f>
        <v>57.152000000000001</v>
      </c>
      <c r="D14" s="60">
        <f>VLOOKUP($A14,'Return Data'!$B$7:$R$2292,10,0)</f>
        <v>-0.23699999999999999</v>
      </c>
      <c r="E14" s="61">
        <f t="shared" si="0"/>
        <v>28</v>
      </c>
      <c r="F14" s="60">
        <f>VLOOKUP($A14,'Return Data'!$B$7:$R$2292,11,0)</f>
        <v>11.430899999999999</v>
      </c>
      <c r="G14" s="61">
        <f t="shared" si="1"/>
        <v>52</v>
      </c>
      <c r="H14" s="60">
        <f>VLOOKUP($A14,'Return Data'!$B$7:$R$2292,12,0)</f>
        <v>-1.0931999999999999</v>
      </c>
      <c r="I14" s="61">
        <f t="shared" si="2"/>
        <v>54</v>
      </c>
      <c r="J14" s="60">
        <f>VLOOKUP($A14,'Return Data'!$B$7:$R$2292,13,0)</f>
        <v>-3.3893</v>
      </c>
      <c r="K14" s="61">
        <f t="shared" si="3"/>
        <v>53</v>
      </c>
      <c r="L14" s="60">
        <f>VLOOKUP($A14,'Return Data'!$B$7:$R$2292,17,0)</f>
        <v>9.8026</v>
      </c>
      <c r="M14" s="61">
        <f t="shared" si="4"/>
        <v>54</v>
      </c>
      <c r="N14" s="60">
        <f>VLOOKUP($A14,'Return Data'!$B$7:$R$2292,14,0)</f>
        <v>11.3787</v>
      </c>
      <c r="O14" s="61">
        <f t="shared" si="5"/>
        <v>48</v>
      </c>
      <c r="P14" s="60">
        <f>VLOOKUP($A14,'Return Data'!$B$7:$R$2292,15,0)</f>
        <v>7.5887000000000002</v>
      </c>
      <c r="Q14" s="61">
        <f t="shared" si="6"/>
        <v>33</v>
      </c>
      <c r="R14" s="60">
        <f>VLOOKUP($A14,'Return Data'!$B$7:$R$2292,16,0)</f>
        <v>10.814299999999999</v>
      </c>
      <c r="S14" s="62">
        <f t="shared" si="7"/>
        <v>44</v>
      </c>
    </row>
    <row r="15" spans="1:20" x14ac:dyDescent="0.3">
      <c r="A15" s="58" t="s">
        <v>274</v>
      </c>
      <c r="B15" s="59">
        <f>VLOOKUP($A15,'Return Data'!$B$7:$R$2292,3,0)</f>
        <v>44918</v>
      </c>
      <c r="C15" s="60">
        <f>VLOOKUP($A15,'Return Data'!$B$7:$R$2292,4,0)</f>
        <v>115.14</v>
      </c>
      <c r="D15" s="60">
        <f>VLOOKUP($A15,'Return Data'!$B$7:$R$2292,10,0)</f>
        <v>-0.69</v>
      </c>
      <c r="E15" s="61">
        <f t="shared" si="0"/>
        <v>33</v>
      </c>
      <c r="F15" s="60">
        <f>VLOOKUP($A15,'Return Data'!$B$7:$R$2292,11,0)</f>
        <v>14.101699999999999</v>
      </c>
      <c r="G15" s="61">
        <f t="shared" si="1"/>
        <v>22</v>
      </c>
      <c r="H15" s="60">
        <f>VLOOKUP($A15,'Return Data'!$B$7:$R$2292,12,0)</f>
        <v>3.0335999999999999</v>
      </c>
      <c r="I15" s="61">
        <f t="shared" si="2"/>
        <v>27</v>
      </c>
      <c r="J15" s="60">
        <f>VLOOKUP($A15,'Return Data'!$B$7:$R$2292,13,0)</f>
        <v>-0.69</v>
      </c>
      <c r="K15" s="61">
        <f t="shared" si="3"/>
        <v>45</v>
      </c>
      <c r="L15" s="60">
        <f>VLOOKUP($A15,'Return Data'!$B$7:$R$2292,17,0)</f>
        <v>16.482700000000001</v>
      </c>
      <c r="M15" s="61">
        <f t="shared" si="4"/>
        <v>35</v>
      </c>
      <c r="N15" s="60">
        <f>VLOOKUP($A15,'Return Data'!$B$7:$R$2292,14,0)</f>
        <v>18.828299999999999</v>
      </c>
      <c r="O15" s="61">
        <f t="shared" si="5"/>
        <v>18</v>
      </c>
      <c r="P15" s="60">
        <f>VLOOKUP($A15,'Return Data'!$B$7:$R$2292,15,0)</f>
        <v>13.9305</v>
      </c>
      <c r="Q15" s="61">
        <f t="shared" si="6"/>
        <v>4</v>
      </c>
      <c r="R15" s="60">
        <f>VLOOKUP($A15,'Return Data'!$B$7:$R$2292,16,0)</f>
        <v>18.873200000000001</v>
      </c>
      <c r="S15" s="62">
        <f t="shared" si="7"/>
        <v>7</v>
      </c>
    </row>
    <row r="16" spans="1:20" x14ac:dyDescent="0.3">
      <c r="A16" s="58" t="s">
        <v>275</v>
      </c>
      <c r="B16" s="59">
        <f>VLOOKUP($A16,'Return Data'!$B$7:$R$2292,3,0)</f>
        <v>44918</v>
      </c>
      <c r="C16" s="60">
        <f>VLOOKUP($A16,'Return Data'!$B$7:$R$2292,4,0)</f>
        <v>81.766000000000005</v>
      </c>
      <c r="D16" s="60">
        <f>VLOOKUP($A16,'Return Data'!$B$7:$R$2292,10,0)</f>
        <v>0.98309999999999997</v>
      </c>
      <c r="E16" s="61">
        <f t="shared" si="0"/>
        <v>15</v>
      </c>
      <c r="F16" s="60">
        <f>VLOOKUP($A16,'Return Data'!$B$7:$R$2292,11,0)</f>
        <v>14.2143</v>
      </c>
      <c r="G16" s="61">
        <f t="shared" si="1"/>
        <v>20</v>
      </c>
      <c r="H16" s="60">
        <f>VLOOKUP($A16,'Return Data'!$B$7:$R$2292,12,0)</f>
        <v>3.5091000000000001</v>
      </c>
      <c r="I16" s="61">
        <f t="shared" si="2"/>
        <v>22</v>
      </c>
      <c r="J16" s="60">
        <f>VLOOKUP($A16,'Return Data'!$B$7:$R$2292,13,0)</f>
        <v>3.4895</v>
      </c>
      <c r="K16" s="61">
        <f t="shared" si="3"/>
        <v>21</v>
      </c>
      <c r="L16" s="60">
        <f>VLOOKUP($A16,'Return Data'!$B$7:$R$2292,17,0)</f>
        <v>18.808</v>
      </c>
      <c r="M16" s="61">
        <f t="shared" si="4"/>
        <v>24</v>
      </c>
      <c r="N16" s="60">
        <f>VLOOKUP($A16,'Return Data'!$B$7:$R$2292,14,0)</f>
        <v>16.572700000000001</v>
      </c>
      <c r="O16" s="61">
        <f t="shared" si="5"/>
        <v>28</v>
      </c>
      <c r="P16" s="60">
        <f>VLOOKUP($A16,'Return Data'!$B$7:$R$2292,15,0)</f>
        <v>10.9878</v>
      </c>
      <c r="Q16" s="61">
        <f t="shared" si="6"/>
        <v>13</v>
      </c>
      <c r="R16" s="60">
        <f>VLOOKUP($A16,'Return Data'!$B$7:$R$2292,16,0)</f>
        <v>14.090999999999999</v>
      </c>
      <c r="S16" s="62">
        <f t="shared" si="7"/>
        <v>24</v>
      </c>
    </row>
    <row r="17" spans="1:19" x14ac:dyDescent="0.3">
      <c r="A17" s="58" t="s">
        <v>276</v>
      </c>
      <c r="B17" s="59">
        <f>VLOOKUP($A17,'Return Data'!$B$7:$R$2292,3,0)</f>
        <v>44918</v>
      </c>
      <c r="C17" s="60">
        <f>VLOOKUP($A17,'Return Data'!$B$7:$R$2292,4,0)</f>
        <v>70.08</v>
      </c>
      <c r="D17" s="60">
        <f>VLOOKUP($A17,'Return Data'!$B$7:$R$2292,10,0)</f>
        <v>-0.70840000000000003</v>
      </c>
      <c r="E17" s="61">
        <f t="shared" si="0"/>
        <v>34</v>
      </c>
      <c r="F17" s="60">
        <f>VLOOKUP($A17,'Return Data'!$B$7:$R$2292,11,0)</f>
        <v>13.0505</v>
      </c>
      <c r="G17" s="61">
        <f t="shared" si="1"/>
        <v>40</v>
      </c>
      <c r="H17" s="60">
        <f>VLOOKUP($A17,'Return Data'!$B$7:$R$2292,12,0)</f>
        <v>0.70409999999999995</v>
      </c>
      <c r="I17" s="61">
        <f t="shared" si="2"/>
        <v>47</v>
      </c>
      <c r="J17" s="60">
        <f>VLOOKUP($A17,'Return Data'!$B$7:$R$2292,13,0)</f>
        <v>-0.14249999999999999</v>
      </c>
      <c r="K17" s="61">
        <f t="shared" si="3"/>
        <v>42</v>
      </c>
      <c r="L17" s="60">
        <f>VLOOKUP($A17,'Return Data'!$B$7:$R$2292,17,0)</f>
        <v>14.4191</v>
      </c>
      <c r="M17" s="61">
        <f t="shared" si="4"/>
        <v>43</v>
      </c>
      <c r="N17" s="60">
        <f>VLOOKUP($A17,'Return Data'!$B$7:$R$2292,14,0)</f>
        <v>13.1342</v>
      </c>
      <c r="O17" s="61">
        <f t="shared" si="5"/>
        <v>41</v>
      </c>
      <c r="P17" s="60">
        <f>VLOOKUP($A17,'Return Data'!$B$7:$R$2292,15,0)</f>
        <v>7.6527000000000003</v>
      </c>
      <c r="Q17" s="61">
        <f t="shared" si="6"/>
        <v>32</v>
      </c>
      <c r="R17" s="60">
        <f>VLOOKUP($A17,'Return Data'!$B$7:$R$2292,16,0)</f>
        <v>14.9336</v>
      </c>
      <c r="S17" s="62">
        <f t="shared" si="7"/>
        <v>19</v>
      </c>
    </row>
    <row r="18" spans="1:19" x14ac:dyDescent="0.3">
      <c r="A18" s="58" t="s">
        <v>278</v>
      </c>
      <c r="B18" s="59">
        <f>VLOOKUP($A18,'Return Data'!$B$7:$R$2292,3,0)</f>
        <v>44918</v>
      </c>
      <c r="C18" s="60">
        <f>VLOOKUP($A18,'Return Data'!$B$7:$R$2292,4,0)</f>
        <v>894.19500000000005</v>
      </c>
      <c r="D18" s="60">
        <f>VLOOKUP($A18,'Return Data'!$B$7:$R$2292,10,0)</f>
        <v>2.7073</v>
      </c>
      <c r="E18" s="61">
        <f t="shared" si="0"/>
        <v>3</v>
      </c>
      <c r="F18" s="60">
        <f>VLOOKUP($A18,'Return Data'!$B$7:$R$2292,11,0)</f>
        <v>17.431000000000001</v>
      </c>
      <c r="G18" s="61">
        <f t="shared" si="1"/>
        <v>3</v>
      </c>
      <c r="H18" s="60">
        <f>VLOOKUP($A18,'Return Data'!$B$7:$R$2292,12,0)</f>
        <v>6.9875999999999996</v>
      </c>
      <c r="I18" s="61">
        <f t="shared" si="2"/>
        <v>6</v>
      </c>
      <c r="J18" s="60">
        <f>VLOOKUP($A18,'Return Data'!$B$7:$R$2292,13,0)</f>
        <v>4.5297000000000001</v>
      </c>
      <c r="K18" s="61">
        <f t="shared" si="3"/>
        <v>17</v>
      </c>
      <c r="L18" s="60">
        <f>VLOOKUP($A18,'Return Data'!$B$7:$R$2292,17,0)</f>
        <v>20.376200000000001</v>
      </c>
      <c r="M18" s="61">
        <f t="shared" si="4"/>
        <v>16</v>
      </c>
      <c r="N18" s="60">
        <f>VLOOKUP($A18,'Return Data'!$B$7:$R$2292,14,0)</f>
        <v>15.8552</v>
      </c>
      <c r="O18" s="61">
        <f t="shared" si="5"/>
        <v>30</v>
      </c>
      <c r="P18" s="60">
        <f>VLOOKUP($A18,'Return Data'!$B$7:$R$2292,15,0)</f>
        <v>9.6736000000000004</v>
      </c>
      <c r="Q18" s="61">
        <f t="shared" si="6"/>
        <v>19</v>
      </c>
      <c r="R18" s="60">
        <f>VLOOKUP($A18,'Return Data'!$B$7:$R$2292,16,0)</f>
        <v>20.855799999999999</v>
      </c>
      <c r="S18" s="62">
        <f t="shared" si="7"/>
        <v>5</v>
      </c>
    </row>
    <row r="19" spans="1:19" x14ac:dyDescent="0.3">
      <c r="A19" s="58" t="s">
        <v>280</v>
      </c>
      <c r="B19" s="59">
        <f>VLOOKUP($A19,'Return Data'!$B$7:$R$2292,3,0)</f>
        <v>44918</v>
      </c>
      <c r="C19" s="60">
        <f>VLOOKUP($A19,'Return Data'!$B$7:$R$2292,4,0)</f>
        <v>2621.9076100777902</v>
      </c>
      <c r="D19" s="60">
        <f>VLOOKUP($A19,'Return Data'!$B$7:$R$2292,10,0)</f>
        <v>3.0531000000000001</v>
      </c>
      <c r="E19" s="61">
        <f t="shared" si="0"/>
        <v>1</v>
      </c>
      <c r="F19" s="60">
        <f>VLOOKUP($A19,'Return Data'!$B$7:$R$2292,11,0)</f>
        <v>16.998899999999999</v>
      </c>
      <c r="G19" s="61">
        <f t="shared" si="1"/>
        <v>4</v>
      </c>
      <c r="H19" s="60">
        <f>VLOOKUP($A19,'Return Data'!$B$7:$R$2292,12,0)</f>
        <v>11.427199999999999</v>
      </c>
      <c r="I19" s="61">
        <f t="shared" si="2"/>
        <v>2</v>
      </c>
      <c r="J19" s="60">
        <f>VLOOKUP($A19,'Return Data'!$B$7:$R$2292,13,0)</f>
        <v>10.5328</v>
      </c>
      <c r="K19" s="61">
        <f t="shared" si="3"/>
        <v>2</v>
      </c>
      <c r="L19" s="60">
        <f>VLOOKUP($A19,'Return Data'!$B$7:$R$2292,17,0)</f>
        <v>22.8352</v>
      </c>
      <c r="M19" s="61">
        <f t="shared" si="4"/>
        <v>13</v>
      </c>
      <c r="N19" s="60">
        <f>VLOOKUP($A19,'Return Data'!$B$7:$R$2292,14,0)</f>
        <v>15.793200000000001</v>
      </c>
      <c r="O19" s="61">
        <f t="shared" si="5"/>
        <v>31</v>
      </c>
      <c r="P19" s="60">
        <f>VLOOKUP($A19,'Return Data'!$B$7:$R$2292,15,0)</f>
        <v>7.4595000000000002</v>
      </c>
      <c r="Q19" s="61">
        <f t="shared" si="6"/>
        <v>34</v>
      </c>
      <c r="R19" s="60">
        <f>VLOOKUP($A19,'Return Data'!$B$7:$R$2292,16,0)</f>
        <v>23.146599999999999</v>
      </c>
      <c r="S19" s="62">
        <f t="shared" si="7"/>
        <v>1</v>
      </c>
    </row>
    <row r="20" spans="1:19" x14ac:dyDescent="0.3">
      <c r="A20" s="102" t="s">
        <v>2033</v>
      </c>
      <c r="B20" s="59">
        <f>VLOOKUP($A20,'Return Data'!$B$7:$R$2292,3,0)</f>
        <v>44918</v>
      </c>
      <c r="C20" s="60">
        <f>VLOOKUP($A20,'Return Data'!$B$7:$R$2292,4,0)</f>
        <v>77.271900000000002</v>
      </c>
      <c r="D20" s="60">
        <f>VLOOKUP($A20,'Return Data'!$B$7:$R$2292,10,0)</f>
        <v>-2.0672000000000001</v>
      </c>
      <c r="E20" s="61">
        <f t="shared" si="0"/>
        <v>40</v>
      </c>
      <c r="F20" s="60">
        <f>VLOOKUP($A20,'Return Data'!$B$7:$R$2292,11,0)</f>
        <v>13.898099999999999</v>
      </c>
      <c r="G20" s="61">
        <f t="shared" si="1"/>
        <v>29</v>
      </c>
      <c r="H20" s="60">
        <f>VLOOKUP($A20,'Return Data'!$B$7:$R$2292,12,0)</f>
        <v>-1.2613000000000001</v>
      </c>
      <c r="I20" s="61">
        <f t="shared" si="2"/>
        <v>55</v>
      </c>
      <c r="J20" s="60">
        <f>VLOOKUP($A20,'Return Data'!$B$7:$R$2292,13,0)</f>
        <v>-3.0051999999999999</v>
      </c>
      <c r="K20" s="61">
        <f t="shared" si="3"/>
        <v>51</v>
      </c>
      <c r="L20" s="60">
        <f>VLOOKUP($A20,'Return Data'!$B$7:$R$2292,17,0)</f>
        <v>12.0488</v>
      </c>
      <c r="M20" s="61">
        <f t="shared" si="4"/>
        <v>48</v>
      </c>
      <c r="N20" s="60">
        <f>VLOOKUP($A20,'Return Data'!$B$7:$R$2292,14,0)</f>
        <v>11.7014</v>
      </c>
      <c r="O20" s="61">
        <f t="shared" si="5"/>
        <v>47</v>
      </c>
      <c r="P20" s="60">
        <f>VLOOKUP($A20,'Return Data'!$B$7:$R$2292,15,0)</f>
        <v>6.2645</v>
      </c>
      <c r="Q20" s="61">
        <f t="shared" si="6"/>
        <v>40</v>
      </c>
      <c r="R20" s="60">
        <f>VLOOKUP($A20,'Return Data'!$B$7:$R$2292,16,0)</f>
        <v>12.918200000000001</v>
      </c>
      <c r="S20" s="62">
        <f t="shared" si="7"/>
        <v>33</v>
      </c>
    </row>
    <row r="21" spans="1:19" x14ac:dyDescent="0.3">
      <c r="A21" s="58" t="s">
        <v>281</v>
      </c>
      <c r="B21" s="59">
        <f>VLOOKUP($A21,'Return Data'!$B$7:$R$2292,3,0)</f>
        <v>44918</v>
      </c>
      <c r="C21" s="60">
        <f>VLOOKUP($A21,'Return Data'!$B$7:$R$2292,4,0)</f>
        <v>55.3005</v>
      </c>
      <c r="D21" s="60">
        <f>VLOOKUP($A21,'Return Data'!$B$7:$R$2292,10,0)</f>
        <v>-0.2525</v>
      </c>
      <c r="E21" s="61">
        <f t="shared" si="0"/>
        <v>29</v>
      </c>
      <c r="F21" s="60">
        <f>VLOOKUP($A21,'Return Data'!$B$7:$R$2292,11,0)</f>
        <v>12.8041</v>
      </c>
      <c r="G21" s="61">
        <f t="shared" si="1"/>
        <v>44</v>
      </c>
      <c r="H21" s="60">
        <f>VLOOKUP($A21,'Return Data'!$B$7:$R$2292,12,0)</f>
        <v>0.30270000000000002</v>
      </c>
      <c r="I21" s="61">
        <f t="shared" si="2"/>
        <v>48</v>
      </c>
      <c r="J21" s="60">
        <f>VLOOKUP($A21,'Return Data'!$B$7:$R$2292,13,0)</f>
        <v>-1.1969000000000001</v>
      </c>
      <c r="K21" s="61">
        <f t="shared" si="3"/>
        <v>46</v>
      </c>
      <c r="L21" s="60">
        <f>VLOOKUP($A21,'Return Data'!$B$7:$R$2292,17,0)</f>
        <v>14.584300000000001</v>
      </c>
      <c r="M21" s="61">
        <f t="shared" si="4"/>
        <v>42</v>
      </c>
      <c r="N21" s="60">
        <f>VLOOKUP($A21,'Return Data'!$B$7:$R$2292,14,0)</f>
        <v>13.112299999999999</v>
      </c>
      <c r="O21" s="61">
        <f t="shared" si="5"/>
        <v>42</v>
      </c>
      <c r="P21" s="60">
        <f>VLOOKUP($A21,'Return Data'!$B$7:$R$2292,15,0)</f>
        <v>6.89</v>
      </c>
      <c r="Q21" s="61">
        <f t="shared" si="6"/>
        <v>37</v>
      </c>
      <c r="R21" s="60">
        <f>VLOOKUP($A21,'Return Data'!$B$7:$R$2292,16,0)</f>
        <v>11.299200000000001</v>
      </c>
      <c r="S21" s="62">
        <f t="shared" si="7"/>
        <v>41</v>
      </c>
    </row>
    <row r="22" spans="1:19" x14ac:dyDescent="0.3">
      <c r="A22" s="58" t="s">
        <v>282</v>
      </c>
      <c r="B22" s="59">
        <f>VLOOKUP($A22,'Return Data'!$B$7:$R$2292,3,0)</f>
        <v>44918</v>
      </c>
      <c r="C22" s="60">
        <f>VLOOKUP($A22,'Return Data'!$B$7:$R$2292,4,0)</f>
        <v>596.71</v>
      </c>
      <c r="D22" s="60">
        <f>VLOOKUP($A22,'Return Data'!$B$7:$R$2292,10,0)</f>
        <v>1.3589</v>
      </c>
      <c r="E22" s="61">
        <f t="shared" si="0"/>
        <v>12</v>
      </c>
      <c r="F22" s="60">
        <f>VLOOKUP($A22,'Return Data'!$B$7:$R$2292,11,0)</f>
        <v>13.3934</v>
      </c>
      <c r="G22" s="61">
        <f t="shared" si="1"/>
        <v>37</v>
      </c>
      <c r="H22" s="60">
        <f>VLOOKUP($A22,'Return Data'!$B$7:$R$2292,12,0)</f>
        <v>2.5768</v>
      </c>
      <c r="I22" s="61">
        <f t="shared" si="2"/>
        <v>29</v>
      </c>
      <c r="J22" s="60">
        <f>VLOOKUP($A22,'Return Data'!$B$7:$R$2292,13,0)</f>
        <v>2.0261</v>
      </c>
      <c r="K22" s="61">
        <f t="shared" si="3"/>
        <v>31</v>
      </c>
      <c r="L22" s="60">
        <f>VLOOKUP($A22,'Return Data'!$B$7:$R$2292,17,0)</f>
        <v>17.394500000000001</v>
      </c>
      <c r="M22" s="61">
        <f t="shared" si="4"/>
        <v>32</v>
      </c>
      <c r="N22" s="60">
        <f>VLOOKUP($A22,'Return Data'!$B$7:$R$2292,14,0)</f>
        <v>15.191700000000001</v>
      </c>
      <c r="O22" s="61">
        <f t="shared" si="5"/>
        <v>34</v>
      </c>
      <c r="P22" s="60">
        <f>VLOOKUP($A22,'Return Data'!$B$7:$R$2292,15,0)</f>
        <v>10.752000000000001</v>
      </c>
      <c r="Q22" s="61">
        <f t="shared" si="6"/>
        <v>15</v>
      </c>
      <c r="R22" s="60">
        <f>VLOOKUP($A22,'Return Data'!$B$7:$R$2292,16,0)</f>
        <v>19.127500000000001</v>
      </c>
      <c r="S22" s="62">
        <f t="shared" si="7"/>
        <v>6</v>
      </c>
    </row>
    <row r="23" spans="1:19" x14ac:dyDescent="0.3">
      <c r="A23" s="58" t="s">
        <v>283</v>
      </c>
      <c r="B23" s="59">
        <f>VLOOKUP($A23,'Return Data'!$B$7:$R$2292,3,0)</f>
        <v>44918</v>
      </c>
      <c r="C23" s="60">
        <f>VLOOKUP($A23,'Return Data'!$B$7:$R$2292,4,0)</f>
        <v>17.32</v>
      </c>
      <c r="D23" s="60">
        <f>VLOOKUP($A23,'Return Data'!$B$7:$R$2292,10,0)</f>
        <v>0.40579999999999999</v>
      </c>
      <c r="E23" s="61">
        <f t="shared" si="0"/>
        <v>22</v>
      </c>
      <c r="F23" s="60">
        <f>VLOOKUP($A23,'Return Data'!$B$7:$R$2292,11,0)</f>
        <v>14.854100000000001</v>
      </c>
      <c r="G23" s="61">
        <f t="shared" si="1"/>
        <v>15</v>
      </c>
      <c r="H23" s="60">
        <f>VLOOKUP($A23,'Return Data'!$B$7:$R$2292,12,0)</f>
        <v>11.958600000000001</v>
      </c>
      <c r="I23" s="61">
        <f t="shared" si="2"/>
        <v>1</v>
      </c>
      <c r="J23" s="60">
        <f>VLOOKUP($A23,'Return Data'!$B$7:$R$2292,13,0)</f>
        <v>13.425000000000001</v>
      </c>
      <c r="K23" s="61">
        <f t="shared" si="3"/>
        <v>1</v>
      </c>
      <c r="L23" s="60">
        <f>VLOOKUP($A23,'Return Data'!$B$7:$R$2292,17,0)</f>
        <v>20.038799999999998</v>
      </c>
      <c r="M23" s="61">
        <f t="shared" si="4"/>
        <v>18</v>
      </c>
      <c r="N23" s="60">
        <f>VLOOKUP($A23,'Return Data'!$B$7:$R$2292,14,0)</f>
        <v>14.446300000000001</v>
      </c>
      <c r="O23" s="61">
        <f t="shared" si="5"/>
        <v>36</v>
      </c>
      <c r="P23" s="60"/>
      <c r="Q23" s="61"/>
      <c r="R23" s="60">
        <f>VLOOKUP($A23,'Return Data'!$B$7:$R$2292,16,0)</f>
        <v>12.242000000000001</v>
      </c>
      <c r="S23" s="62">
        <f t="shared" si="7"/>
        <v>36</v>
      </c>
    </row>
    <row r="24" spans="1:19" x14ac:dyDescent="0.3">
      <c r="A24" s="58" t="s">
        <v>284</v>
      </c>
      <c r="B24" s="59">
        <f>VLOOKUP($A24,'Return Data'!$B$7:$R$2292,3,0)</f>
        <v>44918</v>
      </c>
      <c r="C24" s="60">
        <f>VLOOKUP($A24,'Return Data'!$B$7:$R$2292,4,0)</f>
        <v>38.53</v>
      </c>
      <c r="D24" s="60">
        <f>VLOOKUP($A24,'Return Data'!$B$7:$R$2292,10,0)</f>
        <v>5.1900000000000002E-2</v>
      </c>
      <c r="E24" s="61">
        <f t="shared" si="0"/>
        <v>24</v>
      </c>
      <c r="F24" s="60">
        <f>VLOOKUP($A24,'Return Data'!$B$7:$R$2292,11,0)</f>
        <v>15.014900000000001</v>
      </c>
      <c r="G24" s="61">
        <f t="shared" si="1"/>
        <v>12</v>
      </c>
      <c r="H24" s="60">
        <f>VLOOKUP($A24,'Return Data'!$B$7:$R$2292,12,0)</f>
        <v>2.0933000000000002</v>
      </c>
      <c r="I24" s="61">
        <f t="shared" si="2"/>
        <v>35</v>
      </c>
      <c r="J24" s="60">
        <f>VLOOKUP($A24,'Return Data'!$B$7:$R$2292,13,0)</f>
        <v>2.1745000000000001</v>
      </c>
      <c r="K24" s="61">
        <f t="shared" si="3"/>
        <v>28</v>
      </c>
      <c r="L24" s="60">
        <f>VLOOKUP($A24,'Return Data'!$B$7:$R$2292,17,0)</f>
        <v>13.3284</v>
      </c>
      <c r="M24" s="61">
        <f t="shared" si="4"/>
        <v>45</v>
      </c>
      <c r="N24" s="60">
        <f>VLOOKUP($A24,'Return Data'!$B$7:$R$2292,14,0)</f>
        <v>11.27</v>
      </c>
      <c r="O24" s="61">
        <f t="shared" si="5"/>
        <v>49</v>
      </c>
      <c r="P24" s="60">
        <f>VLOOKUP($A24,'Return Data'!$B$7:$R$2292,15,0)</f>
        <v>7.3071000000000002</v>
      </c>
      <c r="Q24" s="61">
        <f t="shared" si="6"/>
        <v>35</v>
      </c>
      <c r="R24" s="60">
        <f>VLOOKUP($A24,'Return Data'!$B$7:$R$2292,16,0)</f>
        <v>15.6256</v>
      </c>
      <c r="S24" s="62">
        <f t="shared" si="7"/>
        <v>15</v>
      </c>
    </row>
    <row r="25" spans="1:19" x14ac:dyDescent="0.3">
      <c r="A25" s="58" t="s">
        <v>285</v>
      </c>
      <c r="B25" s="59">
        <f>VLOOKUP($A25,'Return Data'!$B$7:$R$2292,3,0)</f>
        <v>44918</v>
      </c>
      <c r="C25" s="60">
        <f>VLOOKUP($A25,'Return Data'!$B$7:$R$2292,4,0)</f>
        <v>98.200999999999993</v>
      </c>
      <c r="D25" s="60">
        <f>VLOOKUP($A25,'Return Data'!$B$7:$R$2292,10,0)</f>
        <v>-0.29549999999999998</v>
      </c>
      <c r="E25" s="61">
        <f t="shared" si="0"/>
        <v>30</v>
      </c>
      <c r="F25" s="60">
        <f>VLOOKUP($A25,'Return Data'!$B$7:$R$2292,11,0)</f>
        <v>14.187200000000001</v>
      </c>
      <c r="G25" s="61">
        <f t="shared" si="1"/>
        <v>21</v>
      </c>
      <c r="H25" s="60">
        <f>VLOOKUP($A25,'Return Data'!$B$7:$R$2292,12,0)</f>
        <v>1.8894</v>
      </c>
      <c r="I25" s="61">
        <f t="shared" si="2"/>
        <v>37</v>
      </c>
      <c r="J25" s="60">
        <f>VLOOKUP($A25,'Return Data'!$B$7:$R$2292,13,0)</f>
        <v>2.8067000000000002</v>
      </c>
      <c r="K25" s="61">
        <f t="shared" si="3"/>
        <v>24</v>
      </c>
      <c r="L25" s="60">
        <f>VLOOKUP($A25,'Return Data'!$B$7:$R$2292,17,0)</f>
        <v>24.035399999999999</v>
      </c>
      <c r="M25" s="61">
        <f t="shared" si="4"/>
        <v>10</v>
      </c>
      <c r="N25" s="60">
        <f>VLOOKUP($A25,'Return Data'!$B$7:$R$2292,14,0)</f>
        <v>21.508299999999998</v>
      </c>
      <c r="O25" s="61">
        <f t="shared" si="5"/>
        <v>15</v>
      </c>
      <c r="P25" s="60">
        <f>VLOOKUP($A25,'Return Data'!$B$7:$R$2292,15,0)</f>
        <v>10.6167</v>
      </c>
      <c r="Q25" s="61">
        <f t="shared" si="6"/>
        <v>18</v>
      </c>
      <c r="R25" s="60">
        <f>VLOOKUP($A25,'Return Data'!$B$7:$R$2292,16,0)</f>
        <v>17.7241</v>
      </c>
      <c r="S25" s="62">
        <f t="shared" si="7"/>
        <v>9</v>
      </c>
    </row>
    <row r="26" spans="1:19" x14ac:dyDescent="0.3">
      <c r="A26" s="58" t="s">
        <v>286</v>
      </c>
      <c r="B26" s="59">
        <f>VLOOKUP($A26,'Return Data'!$B$7:$R$2292,3,0)</f>
        <v>44918</v>
      </c>
      <c r="C26" s="60">
        <f>VLOOKUP($A26,'Return Data'!$B$7:$R$2292,4,0)</f>
        <v>13.45</v>
      </c>
      <c r="D26" s="60">
        <f>VLOOKUP($A26,'Return Data'!$B$7:$R$2292,10,0)</f>
        <v>1.0518000000000001</v>
      </c>
      <c r="E26" s="61">
        <f t="shared" si="0"/>
        <v>14</v>
      </c>
      <c r="F26" s="60">
        <f>VLOOKUP($A26,'Return Data'!$B$7:$R$2292,11,0)</f>
        <v>13.0252</v>
      </c>
      <c r="G26" s="61">
        <f t="shared" si="1"/>
        <v>41</v>
      </c>
      <c r="H26" s="60">
        <f>VLOOKUP($A26,'Return Data'!$B$7:$R$2292,12,0)</f>
        <v>4.5065999999999997</v>
      </c>
      <c r="I26" s="61">
        <f t="shared" si="2"/>
        <v>16</v>
      </c>
      <c r="J26" s="60">
        <f>VLOOKUP($A26,'Return Data'!$B$7:$R$2292,13,0)</f>
        <v>2.1259999999999999</v>
      </c>
      <c r="K26" s="61">
        <f t="shared" si="3"/>
        <v>29</v>
      </c>
      <c r="L26" s="60">
        <f>VLOOKUP($A26,'Return Data'!$B$7:$R$2292,17,0)</f>
        <v>11.0831</v>
      </c>
      <c r="M26" s="61">
        <f t="shared" si="4"/>
        <v>51</v>
      </c>
      <c r="N26" s="60">
        <f>VLOOKUP($A26,'Return Data'!$B$7:$R$2292,14,0)</f>
        <v>9.7924000000000007</v>
      </c>
      <c r="O26" s="61">
        <f t="shared" si="5"/>
        <v>52</v>
      </c>
      <c r="P26" s="60"/>
      <c r="Q26" s="61"/>
      <c r="R26" s="60">
        <f>VLOOKUP($A26,'Return Data'!$B$7:$R$2292,16,0)</f>
        <v>6.1208999999999998</v>
      </c>
      <c r="S26" s="62">
        <f t="shared" si="7"/>
        <v>57</v>
      </c>
    </row>
    <row r="27" spans="1:19" x14ac:dyDescent="0.3">
      <c r="A27" s="58" t="s">
        <v>287</v>
      </c>
      <c r="B27" s="59">
        <f>VLOOKUP($A27,'Return Data'!$B$7:$R$2292,3,0)</f>
        <v>44918</v>
      </c>
      <c r="C27" s="60">
        <f>VLOOKUP($A27,'Return Data'!$B$7:$R$2292,4,0)</f>
        <v>76.459999999999994</v>
      </c>
      <c r="D27" s="60">
        <f>VLOOKUP($A27,'Return Data'!$B$7:$R$2292,10,0)</f>
        <v>-0.90720000000000001</v>
      </c>
      <c r="E27" s="61">
        <f t="shared" si="0"/>
        <v>35</v>
      </c>
      <c r="F27" s="60">
        <f>VLOOKUP($A27,'Return Data'!$B$7:$R$2292,11,0)</f>
        <v>10.587199999999999</v>
      </c>
      <c r="G27" s="61">
        <f t="shared" si="1"/>
        <v>55</v>
      </c>
      <c r="H27" s="60">
        <f>VLOOKUP($A27,'Return Data'!$B$7:$R$2292,12,0)</f>
        <v>-3.5813000000000001</v>
      </c>
      <c r="I27" s="61">
        <f t="shared" si="2"/>
        <v>57</v>
      </c>
      <c r="J27" s="60">
        <f>VLOOKUP($A27,'Return Data'!$B$7:$R$2292,13,0)</f>
        <v>-8.2662999999999993</v>
      </c>
      <c r="K27" s="61">
        <f t="shared" si="3"/>
        <v>57</v>
      </c>
      <c r="L27" s="60">
        <f>VLOOKUP($A27,'Return Data'!$B$7:$R$2292,17,0)</f>
        <v>11.1045</v>
      </c>
      <c r="M27" s="61">
        <f t="shared" si="4"/>
        <v>50</v>
      </c>
      <c r="N27" s="60">
        <f>VLOOKUP($A27,'Return Data'!$B$7:$R$2292,14,0)</f>
        <v>12.5091</v>
      </c>
      <c r="O27" s="61">
        <f t="shared" si="5"/>
        <v>45</v>
      </c>
      <c r="P27" s="60">
        <f>VLOOKUP($A27,'Return Data'!$B$7:$R$2292,15,0)</f>
        <v>9.0968</v>
      </c>
      <c r="Q27" s="61">
        <f t="shared" si="6"/>
        <v>23</v>
      </c>
      <c r="R27" s="60">
        <f>VLOOKUP($A27,'Return Data'!$B$7:$R$2292,16,0)</f>
        <v>13.562099999999999</v>
      </c>
      <c r="S27" s="62">
        <f t="shared" si="7"/>
        <v>29</v>
      </c>
    </row>
    <row r="28" spans="1:19" x14ac:dyDescent="0.3">
      <c r="A28" s="58" t="s">
        <v>288</v>
      </c>
      <c r="B28" s="59">
        <f>VLOOKUP($A28,'Return Data'!$B$7:$R$2292,3,0)</f>
        <v>44918</v>
      </c>
      <c r="C28" s="60">
        <f>VLOOKUP($A28,'Return Data'!$B$7:$R$2292,4,0)</f>
        <v>13.8911</v>
      </c>
      <c r="D28" s="60">
        <f>VLOOKUP($A28,'Return Data'!$B$7:$R$2292,10,0)</f>
        <v>0.77549999999999997</v>
      </c>
      <c r="E28" s="61">
        <f t="shared" si="0"/>
        <v>18</v>
      </c>
      <c r="F28" s="60">
        <f>VLOOKUP($A28,'Return Data'!$B$7:$R$2292,11,0)</f>
        <v>14.9374</v>
      </c>
      <c r="G28" s="61">
        <f t="shared" si="1"/>
        <v>14</v>
      </c>
      <c r="H28" s="60">
        <f>VLOOKUP($A28,'Return Data'!$B$7:$R$2292,12,0)</f>
        <v>5.6509999999999998</v>
      </c>
      <c r="I28" s="61">
        <f t="shared" si="2"/>
        <v>12</v>
      </c>
      <c r="J28" s="60">
        <f>VLOOKUP($A28,'Return Data'!$B$7:$R$2292,13,0)</f>
        <v>0.54139999999999999</v>
      </c>
      <c r="K28" s="61">
        <f t="shared" si="3"/>
        <v>39</v>
      </c>
      <c r="L28" s="60">
        <f>VLOOKUP($A28,'Return Data'!$B$7:$R$2292,17,0)</f>
        <v>10.228</v>
      </c>
      <c r="M28" s="61">
        <f t="shared" si="4"/>
        <v>52</v>
      </c>
      <c r="N28" s="60">
        <f>VLOOKUP($A28,'Return Data'!$B$7:$R$2292,14,0)</f>
        <v>9.7920999999999996</v>
      </c>
      <c r="O28" s="61">
        <f t="shared" si="5"/>
        <v>53</v>
      </c>
      <c r="P28" s="60"/>
      <c r="Q28" s="61"/>
      <c r="R28" s="60">
        <f>VLOOKUP($A28,'Return Data'!$B$7:$R$2292,16,0)</f>
        <v>10.875500000000001</v>
      </c>
      <c r="S28" s="62">
        <f t="shared" si="7"/>
        <v>43</v>
      </c>
    </row>
    <row r="29" spans="1:19" x14ac:dyDescent="0.3">
      <c r="A29" s="58" t="s">
        <v>289</v>
      </c>
      <c r="B29" s="59">
        <f>VLOOKUP($A29,'Return Data'!$B$7:$R$2292,3,0)</f>
        <v>44918</v>
      </c>
      <c r="C29" s="60">
        <f>VLOOKUP($A29,'Return Data'!$B$7:$R$2292,4,0)</f>
        <v>28.224499999999999</v>
      </c>
      <c r="D29" s="60">
        <f>VLOOKUP($A29,'Return Data'!$B$7:$R$2292,10,0)</f>
        <v>0.44340000000000002</v>
      </c>
      <c r="E29" s="61">
        <f t="shared" si="0"/>
        <v>21</v>
      </c>
      <c r="F29" s="60">
        <f>VLOOKUP($A29,'Return Data'!$B$7:$R$2292,11,0)</f>
        <v>14.937900000000001</v>
      </c>
      <c r="G29" s="61">
        <f t="shared" si="1"/>
        <v>13</v>
      </c>
      <c r="H29" s="60">
        <f>VLOOKUP($A29,'Return Data'!$B$7:$R$2292,12,0)</f>
        <v>1.0765</v>
      </c>
      <c r="I29" s="61">
        <f t="shared" si="2"/>
        <v>42</v>
      </c>
      <c r="J29" s="60">
        <f>VLOOKUP($A29,'Return Data'!$B$7:$R$2292,13,0)</f>
        <v>-0.32669999999999999</v>
      </c>
      <c r="K29" s="61">
        <f t="shared" si="3"/>
        <v>43</v>
      </c>
      <c r="L29" s="60">
        <f>VLOOKUP($A29,'Return Data'!$B$7:$R$2292,17,0)</f>
        <v>15.4217</v>
      </c>
      <c r="M29" s="61">
        <f t="shared" si="4"/>
        <v>40</v>
      </c>
      <c r="N29" s="60">
        <f>VLOOKUP($A29,'Return Data'!$B$7:$R$2292,14,0)</f>
        <v>15.215199999999999</v>
      </c>
      <c r="O29" s="61">
        <f t="shared" si="5"/>
        <v>33</v>
      </c>
      <c r="P29" s="60">
        <f>VLOOKUP($A29,'Return Data'!$B$7:$R$2292,15,0)</f>
        <v>10.8826</v>
      </c>
      <c r="Q29" s="61">
        <f t="shared" si="6"/>
        <v>14</v>
      </c>
      <c r="R29" s="60">
        <f>VLOOKUP($A29,'Return Data'!$B$7:$R$2292,16,0)</f>
        <v>7.2931999999999997</v>
      </c>
      <c r="S29" s="62">
        <f t="shared" si="7"/>
        <v>56</v>
      </c>
    </row>
    <row r="30" spans="1:19" x14ac:dyDescent="0.3">
      <c r="A30" s="108" t="s">
        <v>290</v>
      </c>
      <c r="B30" s="59">
        <f>VLOOKUP($A30,'Return Data'!$B$7:$R$2292,3,0)</f>
        <v>44918</v>
      </c>
      <c r="C30" s="60">
        <f>VLOOKUP($A30,'Return Data'!$B$7:$R$2292,4,0)</f>
        <v>74.525999999999996</v>
      </c>
      <c r="D30" s="60">
        <f>VLOOKUP($A30,'Return Data'!$B$7:$R$2292,10,0)</f>
        <v>0.9345</v>
      </c>
      <c r="E30" s="61">
        <f t="shared" si="0"/>
        <v>16</v>
      </c>
      <c r="F30" s="60">
        <f>VLOOKUP($A30,'Return Data'!$B$7:$R$2292,11,0)</f>
        <v>16.864999999999998</v>
      </c>
      <c r="G30" s="61">
        <f t="shared" si="1"/>
        <v>6</v>
      </c>
      <c r="H30" s="60">
        <f>VLOOKUP($A30,'Return Data'!$B$7:$R$2292,12,0)</f>
        <v>4.7228000000000003</v>
      </c>
      <c r="I30" s="61">
        <f t="shared" si="2"/>
        <v>13</v>
      </c>
      <c r="J30" s="60">
        <f>VLOOKUP($A30,'Return Data'!$B$7:$R$2292,13,0)</f>
        <v>5.5937999999999999</v>
      </c>
      <c r="K30" s="61">
        <f t="shared" si="3"/>
        <v>11</v>
      </c>
      <c r="L30" s="60">
        <f>VLOOKUP($A30,'Return Data'!$B$7:$R$2292,17,0)</f>
        <v>18.917100000000001</v>
      </c>
      <c r="M30" s="61">
        <f t="shared" si="4"/>
        <v>23</v>
      </c>
      <c r="N30" s="60">
        <f>VLOOKUP($A30,'Return Data'!$B$7:$R$2292,14,0)</f>
        <v>16.903700000000001</v>
      </c>
      <c r="O30" s="61">
        <f t="shared" si="5"/>
        <v>26</v>
      </c>
      <c r="P30" s="60">
        <f>VLOOKUP($A30,'Return Data'!$B$7:$R$2292,15,0)</f>
        <v>11.545400000000001</v>
      </c>
      <c r="Q30" s="61">
        <f t="shared" si="6"/>
        <v>8</v>
      </c>
      <c r="R30" s="60">
        <f>VLOOKUP($A30,'Return Data'!$B$7:$R$2292,16,0)</f>
        <v>12.4689</v>
      </c>
      <c r="S30" s="62">
        <f t="shared" si="7"/>
        <v>35</v>
      </c>
    </row>
    <row r="31" spans="1:19" x14ac:dyDescent="0.3">
      <c r="A31" s="58" t="s">
        <v>1834</v>
      </c>
      <c r="B31" s="59">
        <f>VLOOKUP($A31,'Return Data'!$B$7:$R$2292,3,0)</f>
        <v>44918</v>
      </c>
      <c r="C31" s="60">
        <f>VLOOKUP($A31,'Return Data'!$B$7:$R$2292,4,0)</f>
        <v>96.347200000000001</v>
      </c>
      <c r="D31" s="60">
        <f>VLOOKUP($A31,'Return Data'!$B$7:$R$2292,10,0)</f>
        <v>-4.1052</v>
      </c>
      <c r="E31" s="61">
        <f t="shared" si="0"/>
        <v>48</v>
      </c>
      <c r="F31" s="60">
        <f>VLOOKUP($A31,'Return Data'!$B$7:$R$2292,11,0)</f>
        <v>10.2508</v>
      </c>
      <c r="G31" s="61">
        <f t="shared" si="1"/>
        <v>56</v>
      </c>
      <c r="H31" s="60">
        <f>VLOOKUP($A31,'Return Data'!$B$7:$R$2292,12,0)</f>
        <v>-1.3333999999999999</v>
      </c>
      <c r="I31" s="61">
        <f t="shared" si="2"/>
        <v>56</v>
      </c>
      <c r="J31" s="60">
        <f>VLOOKUP($A31,'Return Data'!$B$7:$R$2292,13,0)</f>
        <v>-2.2656999999999998</v>
      </c>
      <c r="K31" s="61">
        <f t="shared" si="3"/>
        <v>48</v>
      </c>
      <c r="L31" s="60">
        <f>VLOOKUP($A31,'Return Data'!$B$7:$R$2292,17,0)</f>
        <v>11.290699999999999</v>
      </c>
      <c r="M31" s="61">
        <f t="shared" si="4"/>
        <v>49</v>
      </c>
      <c r="N31" s="60">
        <f>VLOOKUP($A31,'Return Data'!$B$7:$R$2292,14,0)</f>
        <v>9.6022999999999996</v>
      </c>
      <c r="O31" s="61">
        <f t="shared" si="5"/>
        <v>54</v>
      </c>
      <c r="P31" s="60">
        <f>VLOOKUP($A31,'Return Data'!$B$7:$R$2292,15,0)</f>
        <v>8.0372000000000003</v>
      </c>
      <c r="Q31" s="61">
        <f t="shared" si="6"/>
        <v>30</v>
      </c>
      <c r="R31" s="60">
        <f>VLOOKUP($A31,'Return Data'!$B$7:$R$2292,16,0)</f>
        <v>9.4421999999999997</v>
      </c>
      <c r="S31" s="62">
        <f t="shared" si="7"/>
        <v>52</v>
      </c>
    </row>
    <row r="32" spans="1:19" x14ac:dyDescent="0.3">
      <c r="A32" s="58" t="s">
        <v>431</v>
      </c>
      <c r="B32" s="59">
        <f>VLOOKUP($A32,'Return Data'!$B$7:$R$2292,3,0)</f>
        <v>44918</v>
      </c>
      <c r="C32" s="60">
        <f>VLOOKUP($A32,'Return Data'!$B$7:$R$2292,4,0)</f>
        <v>18.831700000000001</v>
      </c>
      <c r="D32" s="60">
        <f>VLOOKUP($A32,'Return Data'!$B$7:$R$2292,10,0)</f>
        <v>0.83750000000000002</v>
      </c>
      <c r="E32" s="61">
        <f t="shared" si="0"/>
        <v>17</v>
      </c>
      <c r="F32" s="60">
        <f>VLOOKUP($A32,'Return Data'!$B$7:$R$2292,11,0)</f>
        <v>14.2485</v>
      </c>
      <c r="G32" s="61">
        <f t="shared" si="1"/>
        <v>19</v>
      </c>
      <c r="H32" s="60">
        <f>VLOOKUP($A32,'Return Data'!$B$7:$R$2292,12,0)</f>
        <v>2.2467000000000001</v>
      </c>
      <c r="I32" s="61">
        <f t="shared" si="2"/>
        <v>32</v>
      </c>
      <c r="J32" s="60">
        <f>VLOOKUP($A32,'Return Data'!$B$7:$R$2292,13,0)</f>
        <v>2.0213000000000001</v>
      </c>
      <c r="K32" s="61">
        <f t="shared" si="3"/>
        <v>32</v>
      </c>
      <c r="L32" s="60">
        <f>VLOOKUP($A32,'Return Data'!$B$7:$R$2292,17,0)</f>
        <v>19.3004</v>
      </c>
      <c r="M32" s="61">
        <f t="shared" si="4"/>
        <v>21</v>
      </c>
      <c r="N32" s="60">
        <f>VLOOKUP($A32,'Return Data'!$B$7:$R$2292,14,0)</f>
        <v>16.513400000000001</v>
      </c>
      <c r="O32" s="61">
        <f t="shared" si="5"/>
        <v>29</v>
      </c>
      <c r="P32" s="60">
        <f>VLOOKUP($A32,'Return Data'!$B$7:$R$2292,15,0)</f>
        <v>8.4068000000000005</v>
      </c>
      <c r="Q32" s="61">
        <f t="shared" si="6"/>
        <v>27</v>
      </c>
      <c r="R32" s="60">
        <f>VLOOKUP($A32,'Return Data'!$B$7:$R$2292,16,0)</f>
        <v>10.7783</v>
      </c>
      <c r="S32" s="62">
        <f t="shared" si="7"/>
        <v>45</v>
      </c>
    </row>
    <row r="33" spans="1:19" x14ac:dyDescent="0.3">
      <c r="A33" s="58" t="s">
        <v>294</v>
      </c>
      <c r="B33" s="59">
        <f>VLOOKUP($A33,'Return Data'!$B$7:$R$2292,3,0)</f>
        <v>44918</v>
      </c>
      <c r="C33" s="60">
        <f>VLOOKUP($A33,'Return Data'!$B$7:$R$2292,4,0)</f>
        <v>30.608000000000001</v>
      </c>
      <c r="D33" s="60">
        <f>VLOOKUP($A33,'Return Data'!$B$7:$R$2292,10,0)</f>
        <v>0.68089999999999995</v>
      </c>
      <c r="E33" s="61">
        <f t="shared" si="0"/>
        <v>19</v>
      </c>
      <c r="F33" s="60">
        <f>VLOOKUP($A33,'Return Data'!$B$7:$R$2292,11,0)</f>
        <v>11.6836</v>
      </c>
      <c r="G33" s="61">
        <f t="shared" si="1"/>
        <v>51</v>
      </c>
      <c r="H33" s="60">
        <f>VLOOKUP($A33,'Return Data'!$B$7:$R$2292,12,0)</f>
        <v>1.4786999999999999</v>
      </c>
      <c r="I33" s="61">
        <f t="shared" si="2"/>
        <v>39</v>
      </c>
      <c r="J33" s="60">
        <f>VLOOKUP($A33,'Return Data'!$B$7:$R$2292,13,0)</f>
        <v>-0.48770000000000002</v>
      </c>
      <c r="K33" s="61">
        <f t="shared" si="3"/>
        <v>44</v>
      </c>
      <c r="L33" s="60">
        <f>VLOOKUP($A33,'Return Data'!$B$7:$R$2292,17,0)</f>
        <v>16.7043</v>
      </c>
      <c r="M33" s="61">
        <f t="shared" si="4"/>
        <v>34</v>
      </c>
      <c r="N33" s="60">
        <f>VLOOKUP($A33,'Return Data'!$B$7:$R$2292,14,0)</f>
        <v>17.228400000000001</v>
      </c>
      <c r="O33" s="61">
        <f t="shared" si="5"/>
        <v>24</v>
      </c>
      <c r="P33" s="60">
        <f>VLOOKUP($A33,'Return Data'!$B$7:$R$2292,15,0)</f>
        <v>12.5548</v>
      </c>
      <c r="Q33" s="61">
        <f t="shared" si="6"/>
        <v>6</v>
      </c>
      <c r="R33" s="60">
        <f>VLOOKUP($A33,'Return Data'!$B$7:$R$2292,16,0)</f>
        <v>17.350899999999999</v>
      </c>
      <c r="S33" s="62">
        <f t="shared" si="7"/>
        <v>10</v>
      </c>
    </row>
    <row r="34" spans="1:19" x14ac:dyDescent="0.3">
      <c r="A34" s="58" t="s">
        <v>295</v>
      </c>
      <c r="B34" s="59">
        <f>VLOOKUP($A34,'Return Data'!$B$7:$R$2292,3,0)</f>
        <v>44918</v>
      </c>
      <c r="C34" s="60">
        <f>VLOOKUP($A34,'Return Data'!$B$7:$R$2292,4,0)</f>
        <v>26.7394</v>
      </c>
      <c r="D34" s="60">
        <f>VLOOKUP($A34,'Return Data'!$B$7:$R$2292,10,0)</f>
        <v>2.0082</v>
      </c>
      <c r="E34" s="61">
        <f t="shared" si="0"/>
        <v>8</v>
      </c>
      <c r="F34" s="60">
        <f>VLOOKUP($A34,'Return Data'!$B$7:$R$2292,11,0)</f>
        <v>18.436499999999999</v>
      </c>
      <c r="G34" s="61">
        <f t="shared" si="1"/>
        <v>2</v>
      </c>
      <c r="H34" s="60">
        <f>VLOOKUP($A34,'Return Data'!$B$7:$R$2292,12,0)</f>
        <v>7.9642999999999997</v>
      </c>
      <c r="I34" s="61">
        <f t="shared" si="2"/>
        <v>4</v>
      </c>
      <c r="J34" s="60">
        <f>VLOOKUP($A34,'Return Data'!$B$7:$R$2292,13,0)</f>
        <v>0.42480000000000001</v>
      </c>
      <c r="K34" s="61">
        <f t="shared" si="3"/>
        <v>40</v>
      </c>
      <c r="L34" s="60">
        <f>VLOOKUP($A34,'Return Data'!$B$7:$R$2292,17,0)</f>
        <v>16.242799999999999</v>
      </c>
      <c r="M34" s="61">
        <f t="shared" si="4"/>
        <v>37</v>
      </c>
      <c r="N34" s="60">
        <f>VLOOKUP($A34,'Return Data'!$B$7:$R$2292,14,0)</f>
        <v>12.6677</v>
      </c>
      <c r="O34" s="61">
        <f t="shared" si="5"/>
        <v>44</v>
      </c>
      <c r="P34" s="60">
        <f>VLOOKUP($A34,'Return Data'!$B$7:$R$2292,15,0)</f>
        <v>8.0983000000000001</v>
      </c>
      <c r="Q34" s="61">
        <f t="shared" si="6"/>
        <v>29</v>
      </c>
      <c r="R34" s="60">
        <f>VLOOKUP($A34,'Return Data'!$B$7:$R$2292,16,0)</f>
        <v>13.212</v>
      </c>
      <c r="S34" s="62">
        <f t="shared" si="7"/>
        <v>31</v>
      </c>
    </row>
    <row r="35" spans="1:19" x14ac:dyDescent="0.3">
      <c r="A35" s="58" t="s">
        <v>1904</v>
      </c>
      <c r="B35" s="59">
        <f>VLOOKUP($A35,'Return Data'!$B$7:$R$2292,3,0)</f>
        <v>44918</v>
      </c>
      <c r="C35" s="60">
        <f>VLOOKUP($A35,'Return Data'!$B$7:$R$2292,4,0)</f>
        <v>19.9377</v>
      </c>
      <c r="D35" s="60">
        <f>VLOOKUP($A35,'Return Data'!$B$7:$R$2292,10,0)</f>
        <v>-0.40910000000000002</v>
      </c>
      <c r="E35" s="61">
        <f t="shared" si="0"/>
        <v>32</v>
      </c>
      <c r="F35" s="60">
        <f>VLOOKUP($A35,'Return Data'!$B$7:$R$2292,11,0)</f>
        <v>12.374499999999999</v>
      </c>
      <c r="G35" s="61">
        <f t="shared" si="1"/>
        <v>47</v>
      </c>
      <c r="H35" s="60">
        <f>VLOOKUP($A35,'Return Data'!$B$7:$R$2292,12,0)</f>
        <v>0.8085</v>
      </c>
      <c r="I35" s="61">
        <f t="shared" si="2"/>
        <v>46</v>
      </c>
      <c r="J35" s="60">
        <f>VLOOKUP($A35,'Return Data'!$B$7:$R$2292,13,0)</f>
        <v>-3.1345999999999998</v>
      </c>
      <c r="K35" s="61">
        <f t="shared" si="3"/>
        <v>52</v>
      </c>
      <c r="L35" s="60">
        <f>VLOOKUP($A35,'Return Data'!$B$7:$R$2292,17,0)</f>
        <v>12.402100000000001</v>
      </c>
      <c r="M35" s="61">
        <f t="shared" si="4"/>
        <v>47</v>
      </c>
      <c r="N35" s="60">
        <f>VLOOKUP($A35,'Return Data'!$B$7:$R$2292,14,0)</f>
        <v>10.3765</v>
      </c>
      <c r="O35" s="61">
        <f t="shared" si="5"/>
        <v>51</v>
      </c>
      <c r="P35" s="60">
        <f>VLOOKUP($A35,'Return Data'!$B$7:$R$2292,15,0)</f>
        <v>6.5391000000000004</v>
      </c>
      <c r="Q35" s="61">
        <f t="shared" si="6"/>
        <v>38</v>
      </c>
      <c r="R35" s="60">
        <f>VLOOKUP($A35,'Return Data'!$B$7:$R$2292,16,0)</f>
        <v>10.3811</v>
      </c>
      <c r="S35" s="62">
        <f t="shared" si="7"/>
        <v>48</v>
      </c>
    </row>
    <row r="36" spans="1:19" x14ac:dyDescent="0.3">
      <c r="A36" s="58" t="s">
        <v>296</v>
      </c>
      <c r="B36" s="59">
        <f>VLOOKUP($A36,'Return Data'!$B$7:$R$2292,3,0)</f>
        <v>44918</v>
      </c>
      <c r="C36" s="60">
        <f>VLOOKUP($A36,'Return Data'!$B$7:$R$2292,4,0)</f>
        <v>79.332300000000004</v>
      </c>
      <c r="D36" s="60">
        <f>VLOOKUP($A36,'Return Data'!$B$7:$R$2292,10,0)</f>
        <v>1.0545</v>
      </c>
      <c r="E36" s="61">
        <f t="shared" si="0"/>
        <v>13</v>
      </c>
      <c r="F36" s="60">
        <f>VLOOKUP($A36,'Return Data'!$B$7:$R$2292,11,0)</f>
        <v>16.323</v>
      </c>
      <c r="G36" s="61">
        <f t="shared" si="1"/>
        <v>10</v>
      </c>
      <c r="H36" s="60">
        <f>VLOOKUP($A36,'Return Data'!$B$7:$R$2292,12,0)</f>
        <v>4.6738</v>
      </c>
      <c r="I36" s="61">
        <f t="shared" si="2"/>
        <v>15</v>
      </c>
      <c r="J36" s="60">
        <f>VLOOKUP($A36,'Return Data'!$B$7:$R$2292,13,0)</f>
        <v>5.6017999999999999</v>
      </c>
      <c r="K36" s="61">
        <f t="shared" si="3"/>
        <v>10</v>
      </c>
      <c r="L36" s="60">
        <f>VLOOKUP($A36,'Return Data'!$B$7:$R$2292,17,0)</f>
        <v>21.249700000000001</v>
      </c>
      <c r="M36" s="61">
        <f t="shared" si="4"/>
        <v>15</v>
      </c>
      <c r="N36" s="60">
        <f>VLOOKUP($A36,'Return Data'!$B$7:$R$2292,14,0)</f>
        <v>13.150600000000001</v>
      </c>
      <c r="O36" s="61">
        <f t="shared" si="5"/>
        <v>40</v>
      </c>
      <c r="P36" s="60">
        <f>VLOOKUP($A36,'Return Data'!$B$7:$R$2292,15,0)</f>
        <v>3.0024000000000002</v>
      </c>
      <c r="Q36" s="61">
        <f t="shared" si="6"/>
        <v>46</v>
      </c>
      <c r="R36" s="60">
        <f>VLOOKUP($A36,'Return Data'!$B$7:$R$2292,16,0)</f>
        <v>12.744300000000001</v>
      </c>
      <c r="S36" s="62">
        <f t="shared" si="7"/>
        <v>34</v>
      </c>
    </row>
    <row r="37" spans="1:19" x14ac:dyDescent="0.3">
      <c r="A37" s="58" t="s">
        <v>297</v>
      </c>
      <c r="B37" s="59">
        <f>VLOOKUP($A37,'Return Data'!$B$7:$R$2292,3,0)</f>
        <v>44918</v>
      </c>
      <c r="C37" s="60">
        <f>VLOOKUP($A37,'Return Data'!$B$7:$R$2292,4,0)</f>
        <v>19.498899999999999</v>
      </c>
      <c r="D37" s="60">
        <f>VLOOKUP($A37,'Return Data'!$B$7:$R$2292,10,0)</f>
        <v>0.2097</v>
      </c>
      <c r="E37" s="61">
        <f t="shared" si="0"/>
        <v>23</v>
      </c>
      <c r="F37" s="60">
        <f>VLOOKUP($A37,'Return Data'!$B$7:$R$2292,11,0)</f>
        <v>12.946099999999999</v>
      </c>
      <c r="G37" s="61">
        <f t="shared" si="1"/>
        <v>42</v>
      </c>
      <c r="H37" s="60">
        <f>VLOOKUP($A37,'Return Data'!$B$7:$R$2292,12,0)</f>
        <v>5.6805000000000003</v>
      </c>
      <c r="I37" s="61">
        <f t="shared" si="2"/>
        <v>11</v>
      </c>
      <c r="J37" s="60">
        <f>VLOOKUP($A37,'Return Data'!$B$7:$R$2292,13,0)</f>
        <v>5.3601999999999999</v>
      </c>
      <c r="K37" s="61">
        <f t="shared" si="3"/>
        <v>12</v>
      </c>
      <c r="L37" s="60">
        <f>VLOOKUP($A37,'Return Data'!$B$7:$R$2292,17,0)</f>
        <v>19.786999999999999</v>
      </c>
      <c r="M37" s="61">
        <f t="shared" si="4"/>
        <v>19</v>
      </c>
      <c r="N37" s="60">
        <f>VLOOKUP($A37,'Return Data'!$B$7:$R$2292,14,0)</f>
        <v>21.7971</v>
      </c>
      <c r="O37" s="61">
        <f t="shared" si="5"/>
        <v>14</v>
      </c>
      <c r="P37" s="60"/>
      <c r="Q37" s="61"/>
      <c r="R37" s="60">
        <f>VLOOKUP($A37,'Return Data'!$B$7:$R$2292,16,0)</f>
        <v>21.567799999999998</v>
      </c>
      <c r="S37" s="62">
        <f t="shared" si="7"/>
        <v>4</v>
      </c>
    </row>
    <row r="38" spans="1:19" x14ac:dyDescent="0.3">
      <c r="A38" s="58" t="s">
        <v>1880</v>
      </c>
      <c r="B38" s="59">
        <f>VLOOKUP($A38,'Return Data'!$B$7:$R$2292,3,0)</f>
        <v>44918</v>
      </c>
      <c r="C38" s="60">
        <f>VLOOKUP($A38,'Return Data'!$B$7:$R$2292,4,0)</f>
        <v>24.28</v>
      </c>
      <c r="D38" s="60">
        <f>VLOOKUP($A38,'Return Data'!$B$7:$R$2292,10,0)</f>
        <v>2.7942</v>
      </c>
      <c r="E38" s="61">
        <f t="shared" si="0"/>
        <v>2</v>
      </c>
      <c r="F38" s="60">
        <f>VLOOKUP($A38,'Return Data'!$B$7:$R$2292,11,0)</f>
        <v>14.474299999999999</v>
      </c>
      <c r="G38" s="61">
        <f t="shared" si="1"/>
        <v>17</v>
      </c>
      <c r="H38" s="60">
        <f>VLOOKUP($A38,'Return Data'!$B$7:$R$2292,12,0)</f>
        <v>3.056</v>
      </c>
      <c r="I38" s="61">
        <f t="shared" si="2"/>
        <v>26</v>
      </c>
      <c r="J38" s="60">
        <f>VLOOKUP($A38,'Return Data'!$B$7:$R$2292,13,0)</f>
        <v>4.5650000000000004</v>
      </c>
      <c r="K38" s="61">
        <f t="shared" si="3"/>
        <v>16</v>
      </c>
      <c r="L38" s="60">
        <f>VLOOKUP($A38,'Return Data'!$B$7:$R$2292,17,0)</f>
        <v>20.146599999999999</v>
      </c>
      <c r="M38" s="61">
        <f t="shared" si="4"/>
        <v>17</v>
      </c>
      <c r="N38" s="60">
        <f>VLOOKUP($A38,'Return Data'!$B$7:$R$2292,14,0)</f>
        <v>18.458100000000002</v>
      </c>
      <c r="O38" s="61">
        <f t="shared" si="5"/>
        <v>19</v>
      </c>
      <c r="P38" s="60">
        <f>VLOOKUP($A38,'Return Data'!$B$7:$R$2292,15,0)</f>
        <v>11.062900000000001</v>
      </c>
      <c r="Q38" s="61">
        <f t="shared" si="6"/>
        <v>12</v>
      </c>
      <c r="R38" s="60">
        <f>VLOOKUP($A38,'Return Data'!$B$7:$R$2292,16,0)</f>
        <v>13.432</v>
      </c>
      <c r="S38" s="62">
        <f t="shared" si="7"/>
        <v>30</v>
      </c>
    </row>
    <row r="39" spans="1:19" x14ac:dyDescent="0.3">
      <c r="A39" s="58" t="s">
        <v>301</v>
      </c>
      <c r="B39" s="59">
        <f>VLOOKUP($A39,'Return Data'!$B$7:$R$2292,3,0)</f>
        <v>44918</v>
      </c>
      <c r="C39" s="60">
        <f>VLOOKUP($A39,'Return Data'!$B$7:$R$2292,4,0)</f>
        <v>235.75880000000001</v>
      </c>
      <c r="D39" s="60">
        <f>VLOOKUP($A39,'Return Data'!$B$7:$R$2292,10,0)</f>
        <v>-4.9268999999999998</v>
      </c>
      <c r="E39" s="61">
        <f t="shared" si="0"/>
        <v>52</v>
      </c>
      <c r="F39" s="60">
        <f>VLOOKUP($A39,'Return Data'!$B$7:$R$2292,11,0)</f>
        <v>18.777200000000001</v>
      </c>
      <c r="G39" s="61">
        <f t="shared" si="1"/>
        <v>1</v>
      </c>
      <c r="H39" s="60">
        <f>VLOOKUP($A39,'Return Data'!$B$7:$R$2292,12,0)</f>
        <v>8.2164999999999999</v>
      </c>
      <c r="I39" s="61">
        <f t="shared" si="2"/>
        <v>3</v>
      </c>
      <c r="J39" s="60">
        <f>VLOOKUP($A39,'Return Data'!$B$7:$R$2292,13,0)</f>
        <v>7.4173</v>
      </c>
      <c r="K39" s="61">
        <f t="shared" si="3"/>
        <v>6</v>
      </c>
      <c r="L39" s="60">
        <f>VLOOKUP($A39,'Return Data'!$B$7:$R$2292,17,0)</f>
        <v>32.138800000000003</v>
      </c>
      <c r="M39" s="61">
        <f t="shared" si="4"/>
        <v>7</v>
      </c>
      <c r="N39" s="60">
        <f>VLOOKUP($A39,'Return Data'!$B$7:$R$2292,14,0)</f>
        <v>35.953400000000002</v>
      </c>
      <c r="O39" s="61">
        <f t="shared" si="5"/>
        <v>1</v>
      </c>
      <c r="P39" s="60">
        <f>VLOOKUP($A39,'Return Data'!$B$7:$R$2292,15,0)</f>
        <v>20.033899999999999</v>
      </c>
      <c r="Q39" s="61">
        <f t="shared" si="6"/>
        <v>1</v>
      </c>
      <c r="R39" s="60">
        <f>VLOOKUP($A39,'Return Data'!$B$7:$R$2292,16,0)</f>
        <v>14.9055</v>
      </c>
      <c r="S39" s="62">
        <f t="shared" si="7"/>
        <v>20</v>
      </c>
    </row>
    <row r="40" spans="1:19" x14ac:dyDescent="0.3">
      <c r="A40" s="58" t="s">
        <v>302</v>
      </c>
      <c r="B40" s="59">
        <f>VLOOKUP($A40,'Return Data'!$B$7:$R$2292,3,0)</f>
        <v>44918</v>
      </c>
      <c r="C40" s="60">
        <f>VLOOKUP($A40,'Return Data'!$B$7:$R$2292,4,0)</f>
        <v>77.94</v>
      </c>
      <c r="D40" s="60">
        <f>VLOOKUP($A40,'Return Data'!$B$7:$R$2292,10,0)</f>
        <v>2.2029999999999998</v>
      </c>
      <c r="E40" s="61">
        <f t="shared" ref="E40:E65" si="8">RANK(D40,D$8:D$65,0)</f>
        <v>6</v>
      </c>
      <c r="F40" s="60">
        <f>VLOOKUP($A40,'Return Data'!$B$7:$R$2292,11,0)</f>
        <v>13.698</v>
      </c>
      <c r="G40" s="61">
        <f t="shared" ref="G40:G65" si="9">RANK(F40,F$8:F$65,0)</f>
        <v>34</v>
      </c>
      <c r="H40" s="60">
        <f>VLOOKUP($A40,'Return Data'!$B$7:$R$2292,12,0)</f>
        <v>5.9255000000000004</v>
      </c>
      <c r="I40" s="61">
        <f t="shared" ref="I40:I65" si="10">RANK(H40,H$8:H$65,0)</f>
        <v>10</v>
      </c>
      <c r="J40" s="60">
        <f>VLOOKUP($A40,'Return Data'!$B$7:$R$2292,13,0)</f>
        <v>6.3155999999999999</v>
      </c>
      <c r="K40" s="61">
        <f t="shared" si="3"/>
        <v>7</v>
      </c>
      <c r="L40" s="60">
        <f>VLOOKUP($A40,'Return Data'!$B$7:$R$2292,17,0)</f>
        <v>15.7029</v>
      </c>
      <c r="M40" s="61">
        <f t="shared" si="4"/>
        <v>39</v>
      </c>
      <c r="N40" s="60">
        <f>VLOOKUP($A40,'Return Data'!$B$7:$R$2292,14,0)</f>
        <v>13.905200000000001</v>
      </c>
      <c r="O40" s="61">
        <f t="shared" si="5"/>
        <v>38</v>
      </c>
      <c r="P40" s="60">
        <f>VLOOKUP($A40,'Return Data'!$B$7:$R$2292,15,0)</f>
        <v>7.8954000000000004</v>
      </c>
      <c r="Q40" s="61">
        <f t="shared" si="6"/>
        <v>31</v>
      </c>
      <c r="R40" s="60">
        <f>VLOOKUP($A40,'Return Data'!$B$7:$R$2292,16,0)</f>
        <v>15.6153</v>
      </c>
      <c r="S40" s="62">
        <f t="shared" si="7"/>
        <v>16</v>
      </c>
    </row>
    <row r="41" spans="1:19" x14ac:dyDescent="0.3">
      <c r="A41" s="58" t="s">
        <v>373</v>
      </c>
      <c r="B41" s="59">
        <f>VLOOKUP($A41,'Return Data'!$B$7:$R$2292,3,0)</f>
        <v>44918</v>
      </c>
      <c r="C41" s="60">
        <f>VLOOKUP($A41,'Return Data'!$B$7:$R$2292,4,0)</f>
        <v>719.54288234488604</v>
      </c>
      <c r="D41" s="60">
        <f>VLOOKUP($A41,'Return Data'!$B$7:$R$2292,10,0)</f>
        <v>2.048</v>
      </c>
      <c r="E41" s="61">
        <f t="shared" si="8"/>
        <v>7</v>
      </c>
      <c r="F41" s="60">
        <f>VLOOKUP($A41,'Return Data'!$B$7:$R$2292,11,0)</f>
        <v>16.381399999999999</v>
      </c>
      <c r="G41" s="61">
        <f t="shared" si="9"/>
        <v>8</v>
      </c>
      <c r="H41" s="60">
        <f>VLOOKUP($A41,'Return Data'!$B$7:$R$2292,12,0)</f>
        <v>7.6920999999999999</v>
      </c>
      <c r="I41" s="61">
        <f t="shared" si="10"/>
        <v>5</v>
      </c>
      <c r="J41" s="60">
        <f>VLOOKUP($A41,'Return Data'!$B$7:$R$2292,13,0)</f>
        <v>5.6321000000000003</v>
      </c>
      <c r="K41" s="61">
        <f t="shared" si="3"/>
        <v>9</v>
      </c>
      <c r="L41" s="60">
        <f>VLOOKUP($A41,'Return Data'!$B$7:$R$2292,17,0)</f>
        <v>18.2698</v>
      </c>
      <c r="M41" s="61">
        <f t="shared" si="4"/>
        <v>25</v>
      </c>
      <c r="N41" s="60">
        <f>VLOOKUP($A41,'Return Data'!$B$7:$R$2292,14,0)</f>
        <v>17.308</v>
      </c>
      <c r="O41" s="61">
        <f t="shared" si="5"/>
        <v>23</v>
      </c>
      <c r="P41" s="60">
        <f>VLOOKUP($A41,'Return Data'!$B$7:$R$2292,15,0)</f>
        <v>9.1682000000000006</v>
      </c>
      <c r="Q41" s="61">
        <f t="shared" si="6"/>
        <v>22</v>
      </c>
      <c r="R41" s="60">
        <f>VLOOKUP($A41,'Return Data'!$B$7:$R$2292,16,0)</f>
        <v>15.457100000000001</v>
      </c>
      <c r="S41" s="62">
        <f t="shared" si="7"/>
        <v>17</v>
      </c>
    </row>
    <row r="42" spans="1:19" x14ac:dyDescent="0.3">
      <c r="A42" s="58" t="s">
        <v>304</v>
      </c>
      <c r="B42" s="59">
        <f>VLOOKUP($A42,'Return Data'!$B$7:$R$2292,3,0)</f>
        <v>44918</v>
      </c>
      <c r="C42" s="60">
        <f>VLOOKUP($A42,'Return Data'!$B$7:$R$2292,4,0)</f>
        <v>26.8245</v>
      </c>
      <c r="D42" s="60">
        <f>VLOOKUP($A42,'Return Data'!$B$7:$R$2292,10,0)</f>
        <v>-3.3113999999999999</v>
      </c>
      <c r="E42" s="61">
        <f t="shared" si="8"/>
        <v>45</v>
      </c>
      <c r="F42" s="60">
        <f>VLOOKUP($A42,'Return Data'!$B$7:$R$2292,11,0)</f>
        <v>14.030799999999999</v>
      </c>
      <c r="G42" s="61">
        <f t="shared" si="9"/>
        <v>26</v>
      </c>
      <c r="H42" s="60">
        <f>VLOOKUP($A42,'Return Data'!$B$7:$R$2292,12,0)</f>
        <v>2.2614000000000001</v>
      </c>
      <c r="I42" s="61">
        <f t="shared" si="10"/>
        <v>30</v>
      </c>
      <c r="J42" s="60">
        <f>VLOOKUP($A42,'Return Data'!$B$7:$R$2292,13,0)</f>
        <v>3.5819000000000001</v>
      </c>
      <c r="K42" s="61">
        <f t="shared" si="3"/>
        <v>20</v>
      </c>
      <c r="L42" s="60">
        <f>VLOOKUP($A42,'Return Data'!$B$7:$R$2292,17,0)</f>
        <v>23.979700000000001</v>
      </c>
      <c r="M42" s="61">
        <f t="shared" si="4"/>
        <v>11</v>
      </c>
      <c r="N42" s="60">
        <f>VLOOKUP($A42,'Return Data'!$B$7:$R$2292,14,0)</f>
        <v>23.9297</v>
      </c>
      <c r="O42" s="61">
        <f t="shared" si="5"/>
        <v>10</v>
      </c>
      <c r="P42" s="60">
        <f>VLOOKUP($A42,'Return Data'!$B$7:$R$2292,15,0)</f>
        <v>12.761799999999999</v>
      </c>
      <c r="Q42" s="61">
        <f t="shared" si="6"/>
        <v>5</v>
      </c>
      <c r="R42" s="60">
        <f>VLOOKUP($A42,'Return Data'!$B$7:$R$2292,16,0)</f>
        <v>15.7803</v>
      </c>
      <c r="S42" s="62">
        <f t="shared" si="7"/>
        <v>13</v>
      </c>
    </row>
    <row r="43" spans="1:19" x14ac:dyDescent="0.3">
      <c r="A43" s="58" t="s">
        <v>305</v>
      </c>
      <c r="B43" s="59">
        <f>VLOOKUP($A43,'Return Data'!$B$7:$R$2292,3,0)</f>
        <v>44918</v>
      </c>
      <c r="C43" s="60">
        <f>VLOOKUP($A43,'Return Data'!$B$7:$R$2292,4,0)</f>
        <v>27.2288</v>
      </c>
      <c r="D43" s="60">
        <f>VLOOKUP($A43,'Return Data'!$B$7:$R$2292,10,0)</f>
        <v>-3.5049000000000001</v>
      </c>
      <c r="E43" s="61">
        <f t="shared" si="8"/>
        <v>47</v>
      </c>
      <c r="F43" s="60">
        <f>VLOOKUP($A43,'Return Data'!$B$7:$R$2292,11,0)</f>
        <v>13.0905</v>
      </c>
      <c r="G43" s="61">
        <f t="shared" si="9"/>
        <v>39</v>
      </c>
      <c r="H43" s="60">
        <f>VLOOKUP($A43,'Return Data'!$B$7:$R$2292,12,0)</f>
        <v>1.4656</v>
      </c>
      <c r="I43" s="61">
        <f t="shared" si="10"/>
        <v>40</v>
      </c>
      <c r="J43" s="60">
        <f>VLOOKUP($A43,'Return Data'!$B$7:$R$2292,13,0)</f>
        <v>2.0325000000000002</v>
      </c>
      <c r="K43" s="61">
        <f t="shared" si="3"/>
        <v>30</v>
      </c>
      <c r="L43" s="60">
        <f>VLOOKUP($A43,'Return Data'!$B$7:$R$2292,17,0)</f>
        <v>22.563099999999999</v>
      </c>
      <c r="M43" s="61">
        <f t="shared" si="4"/>
        <v>14</v>
      </c>
      <c r="N43" s="60">
        <f>VLOOKUP($A43,'Return Data'!$B$7:$R$2292,14,0)</f>
        <v>23.129200000000001</v>
      </c>
      <c r="O43" s="61">
        <f t="shared" si="5"/>
        <v>11</v>
      </c>
      <c r="P43" s="60">
        <f>VLOOKUP($A43,'Return Data'!$B$7:$R$2292,15,0)</f>
        <v>11.952500000000001</v>
      </c>
      <c r="Q43" s="61">
        <f t="shared" si="6"/>
        <v>7</v>
      </c>
      <c r="R43" s="60">
        <f>VLOOKUP($A43,'Return Data'!$B$7:$R$2292,16,0)</f>
        <v>13.792</v>
      </c>
      <c r="S43" s="62">
        <f t="shared" si="7"/>
        <v>28</v>
      </c>
    </row>
    <row r="44" spans="1:19" x14ac:dyDescent="0.3">
      <c r="A44" s="58" t="s">
        <v>306</v>
      </c>
      <c r="B44" s="59">
        <f>VLOOKUP($A44,'Return Data'!$B$7:$R$2292,3,0)</f>
        <v>44918</v>
      </c>
      <c r="C44" s="60">
        <f>VLOOKUP($A44,'Return Data'!$B$7:$R$2292,4,0)</f>
        <v>26.022099999999998</v>
      </c>
      <c r="D44" s="60">
        <f>VLOOKUP($A44,'Return Data'!$B$7:$R$2292,10,0)</f>
        <v>-3.3448000000000002</v>
      </c>
      <c r="E44" s="61">
        <f t="shared" si="8"/>
        <v>46</v>
      </c>
      <c r="F44" s="60">
        <f>VLOOKUP($A44,'Return Data'!$B$7:$R$2292,11,0)</f>
        <v>13.9696</v>
      </c>
      <c r="G44" s="61">
        <f t="shared" si="9"/>
        <v>28</v>
      </c>
      <c r="H44" s="60">
        <f>VLOOKUP($A44,'Return Data'!$B$7:$R$2292,12,0)</f>
        <v>1.9963</v>
      </c>
      <c r="I44" s="61">
        <f t="shared" si="10"/>
        <v>36</v>
      </c>
      <c r="J44" s="60">
        <f>VLOOKUP($A44,'Return Data'!$B$7:$R$2292,13,0)</f>
        <v>2.9807000000000001</v>
      </c>
      <c r="K44" s="61">
        <f t="shared" si="3"/>
        <v>23</v>
      </c>
      <c r="L44" s="60">
        <f>VLOOKUP($A44,'Return Data'!$B$7:$R$2292,17,0)</f>
        <v>23.525500000000001</v>
      </c>
      <c r="M44" s="61">
        <f t="shared" si="4"/>
        <v>12</v>
      </c>
      <c r="N44" s="60">
        <f>VLOOKUP($A44,'Return Data'!$B$7:$R$2292,14,0)</f>
        <v>22.749300000000002</v>
      </c>
      <c r="O44" s="61">
        <f t="shared" si="5"/>
        <v>12</v>
      </c>
      <c r="P44" s="60">
        <f>VLOOKUP($A44,'Return Data'!$B$7:$R$2292,15,0)</f>
        <v>11.2507</v>
      </c>
      <c r="Q44" s="61">
        <f t="shared" si="6"/>
        <v>11</v>
      </c>
      <c r="R44" s="60">
        <f>VLOOKUP($A44,'Return Data'!$B$7:$R$2292,16,0)</f>
        <v>12.9777</v>
      </c>
      <c r="S44" s="62">
        <f t="shared" si="7"/>
        <v>32</v>
      </c>
    </row>
    <row r="45" spans="1:19" x14ac:dyDescent="0.3">
      <c r="A45" s="58" t="s">
        <v>307</v>
      </c>
      <c r="B45" s="59">
        <f>VLOOKUP($A45,'Return Data'!$B$7:$R$2292,3,0)</f>
        <v>44918</v>
      </c>
      <c r="C45" s="60">
        <f>VLOOKUP($A45,'Return Data'!$B$7:$R$2292,4,0)</f>
        <v>30.726800000000001</v>
      </c>
      <c r="D45" s="60">
        <f>VLOOKUP($A45,'Return Data'!$B$7:$R$2292,10,0)</f>
        <v>-3.1345000000000001</v>
      </c>
      <c r="E45" s="61">
        <f t="shared" si="8"/>
        <v>43</v>
      </c>
      <c r="F45" s="60">
        <f>VLOOKUP($A45,'Return Data'!$B$7:$R$2292,11,0)</f>
        <v>12.696899999999999</v>
      </c>
      <c r="G45" s="61">
        <f t="shared" si="9"/>
        <v>45</v>
      </c>
      <c r="H45" s="60">
        <f>VLOOKUP($A45,'Return Data'!$B$7:$R$2292,12,0)</f>
        <v>3.6701999999999999</v>
      </c>
      <c r="I45" s="61">
        <f t="shared" si="10"/>
        <v>20</v>
      </c>
      <c r="J45" s="60">
        <f>VLOOKUP($A45,'Return Data'!$B$7:$R$2292,13,0)</f>
        <v>4.7713000000000001</v>
      </c>
      <c r="K45" s="61">
        <f t="shared" si="3"/>
        <v>14</v>
      </c>
      <c r="L45" s="60">
        <f>VLOOKUP($A45,'Return Data'!$B$7:$R$2292,17,0)</f>
        <v>29.577100000000002</v>
      </c>
      <c r="M45" s="61">
        <f t="shared" si="4"/>
        <v>8</v>
      </c>
      <c r="N45" s="60">
        <f>VLOOKUP($A45,'Return Data'!$B$7:$R$2292,14,0)</f>
        <v>29.771100000000001</v>
      </c>
      <c r="O45" s="61">
        <f t="shared" si="5"/>
        <v>3</v>
      </c>
      <c r="P45" s="60">
        <f>VLOOKUP($A45,'Return Data'!$B$7:$R$2292,15,0)</f>
        <v>17.564900000000002</v>
      </c>
      <c r="Q45" s="61">
        <f t="shared" si="6"/>
        <v>3</v>
      </c>
      <c r="R45" s="60">
        <f>VLOOKUP($A45,'Return Data'!$B$7:$R$2292,16,0)</f>
        <v>21.623799999999999</v>
      </c>
      <c r="S45" s="62">
        <f t="shared" si="7"/>
        <v>3</v>
      </c>
    </row>
    <row r="46" spans="1:19" x14ac:dyDescent="0.3">
      <c r="A46" s="58" t="s">
        <v>308</v>
      </c>
      <c r="B46" s="59">
        <f>VLOOKUP($A46,'Return Data'!$B$7:$R$2292,3,0)</f>
        <v>44918</v>
      </c>
      <c r="C46" s="60">
        <f>VLOOKUP($A46,'Return Data'!$B$7:$R$2292,4,0)</f>
        <v>17.749700000000001</v>
      </c>
      <c r="D46" s="60">
        <f>VLOOKUP($A46,'Return Data'!$B$7:$R$2292,10,0)</f>
        <v>-3.2023000000000001</v>
      </c>
      <c r="E46" s="61">
        <f t="shared" si="8"/>
        <v>44</v>
      </c>
      <c r="F46" s="60">
        <f>VLOOKUP($A46,'Return Data'!$B$7:$R$2292,11,0)</f>
        <v>14.0191</v>
      </c>
      <c r="G46" s="61">
        <f t="shared" si="9"/>
        <v>27</v>
      </c>
      <c r="H46" s="60">
        <f>VLOOKUP($A46,'Return Data'!$B$7:$R$2292,12,0)</f>
        <v>3.5015999999999998</v>
      </c>
      <c r="I46" s="61">
        <f t="shared" si="10"/>
        <v>23</v>
      </c>
      <c r="J46" s="60">
        <f>VLOOKUP($A46,'Return Data'!$B$7:$R$2292,13,0)</f>
        <v>0.85629999999999995</v>
      </c>
      <c r="K46" s="61">
        <f t="shared" si="3"/>
        <v>38</v>
      </c>
      <c r="L46" s="60">
        <f>VLOOKUP($A46,'Return Data'!$B$7:$R$2292,17,0)</f>
        <v>16.220099999999999</v>
      </c>
      <c r="M46" s="61">
        <f t="shared" si="4"/>
        <v>38</v>
      </c>
      <c r="N46" s="60">
        <f>VLOOKUP($A46,'Return Data'!$B$7:$R$2292,14,0)</f>
        <v>17.087399999999999</v>
      </c>
      <c r="O46" s="61">
        <f t="shared" si="5"/>
        <v>25</v>
      </c>
      <c r="P46" s="60"/>
      <c r="Q46" s="61"/>
      <c r="R46" s="60">
        <f>VLOOKUP($A46,'Return Data'!$B$7:$R$2292,16,0)</f>
        <v>13.800700000000001</v>
      </c>
      <c r="S46" s="62">
        <f t="shared" si="7"/>
        <v>27</v>
      </c>
    </row>
    <row r="47" spans="1:19" x14ac:dyDescent="0.3">
      <c r="A47" s="58" t="s">
        <v>309</v>
      </c>
      <c r="B47" s="59">
        <f>VLOOKUP($A47,'Return Data'!$B$7:$R$2292,3,0)</f>
        <v>44918</v>
      </c>
      <c r="C47" s="60">
        <f>VLOOKUP($A47,'Return Data'!$B$7:$R$2292,4,0)</f>
        <v>16.6675</v>
      </c>
      <c r="D47" s="60">
        <f>VLOOKUP($A47,'Return Data'!$B$7:$R$2292,10,0)</f>
        <v>-0.36459999999999998</v>
      </c>
      <c r="E47" s="61">
        <f t="shared" si="8"/>
        <v>31</v>
      </c>
      <c r="F47" s="60">
        <f>VLOOKUP($A47,'Return Data'!$B$7:$R$2292,11,0)</f>
        <v>11.9443</v>
      </c>
      <c r="G47" s="61">
        <f t="shared" si="9"/>
        <v>50</v>
      </c>
      <c r="H47" s="60">
        <f>VLOOKUP($A47,'Return Data'!$B$7:$R$2292,12,0)</f>
        <v>1.0592999999999999</v>
      </c>
      <c r="I47" s="61">
        <f t="shared" si="10"/>
        <v>43</v>
      </c>
      <c r="J47" s="60">
        <f>VLOOKUP($A47,'Return Data'!$B$7:$R$2292,13,0)</f>
        <v>2.2490000000000001</v>
      </c>
      <c r="K47" s="61">
        <f t="shared" si="3"/>
        <v>27</v>
      </c>
      <c r="L47" s="60">
        <f>VLOOKUP($A47,'Return Data'!$B$7:$R$2292,17,0)</f>
        <v>17.808399999999999</v>
      </c>
      <c r="M47" s="61">
        <f t="shared" si="4"/>
        <v>28</v>
      </c>
      <c r="N47" s="60">
        <f>VLOOKUP($A47,'Return Data'!$B$7:$R$2292,14,0)</f>
        <v>15.6966</v>
      </c>
      <c r="O47" s="61">
        <f t="shared" si="5"/>
        <v>32</v>
      </c>
      <c r="P47" s="60"/>
      <c r="Q47" s="61"/>
      <c r="R47" s="60">
        <f>VLOOKUP($A47,'Return Data'!$B$7:$R$2292,16,0)</f>
        <v>11.367100000000001</v>
      </c>
      <c r="S47" s="62">
        <f t="shared" si="7"/>
        <v>39</v>
      </c>
    </row>
    <row r="48" spans="1:19" x14ac:dyDescent="0.3">
      <c r="A48" s="58" t="s">
        <v>310</v>
      </c>
      <c r="B48" s="59">
        <f>VLOOKUP($A48,'Return Data'!$B$7:$R$2292,3,0)</f>
        <v>0</v>
      </c>
      <c r="C48" s="60">
        <f>VLOOKUP($A48,'Return Data'!$B$7:$R$2292,4,0)</f>
        <v>0</v>
      </c>
      <c r="D48" s="60">
        <f>VLOOKUP($A48,'Return Data'!$B$7:$R$2292,10,0)</f>
        <v>0</v>
      </c>
      <c r="E48" s="61">
        <f t="shared" si="8"/>
        <v>25</v>
      </c>
      <c r="F48" s="60">
        <f>VLOOKUP($A48,'Return Data'!$B$7:$R$2292,11,0)</f>
        <v>0</v>
      </c>
      <c r="G48" s="61">
        <f t="shared" si="9"/>
        <v>58</v>
      </c>
      <c r="H48" s="60">
        <f>VLOOKUP($A48,'Return Data'!$B$7:$R$2292,12,0)</f>
        <v>0</v>
      </c>
      <c r="I48" s="61">
        <f t="shared" si="10"/>
        <v>50</v>
      </c>
      <c r="J48" s="60">
        <f>VLOOKUP($A48,'Return Data'!$B$7:$R$2292,13,0)</f>
        <v>0</v>
      </c>
      <c r="K48" s="61">
        <f t="shared" si="3"/>
        <v>41</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44918</v>
      </c>
      <c r="C49" s="60">
        <f>VLOOKUP($A49,'Return Data'!$B$7:$R$2292,4,0)</f>
        <v>61.3187</v>
      </c>
      <c r="D49" s="60">
        <f>VLOOKUP($A49,'Return Data'!$B$7:$R$2292,10,0)</f>
        <v>-2.6676000000000002</v>
      </c>
      <c r="E49" s="61">
        <f t="shared" si="8"/>
        <v>42</v>
      </c>
      <c r="F49" s="60">
        <f>VLOOKUP($A49,'Return Data'!$B$7:$R$2292,11,0)</f>
        <v>14.0709</v>
      </c>
      <c r="G49" s="61">
        <f t="shared" si="9"/>
        <v>25</v>
      </c>
      <c r="H49" s="60">
        <f>VLOOKUP($A49,'Return Data'!$B$7:$R$2292,12,0)</f>
        <v>6.0831</v>
      </c>
      <c r="I49" s="61">
        <f t="shared" si="10"/>
        <v>9</v>
      </c>
      <c r="J49" s="60">
        <f>VLOOKUP($A49,'Return Data'!$B$7:$R$2292,13,0)</f>
        <v>7.8818000000000001</v>
      </c>
      <c r="K49" s="61">
        <f t="shared" si="3"/>
        <v>5</v>
      </c>
      <c r="L49" s="60">
        <f>VLOOKUP($A49,'Return Data'!$B$7:$R$2292,17,0)</f>
        <v>27.529</v>
      </c>
      <c r="M49" s="61">
        <f t="shared" si="4"/>
        <v>9</v>
      </c>
      <c r="N49" s="60">
        <f>VLOOKUP($A49,'Return Data'!$B$7:$R$2292,14,0)</f>
        <v>30.058</v>
      </c>
      <c r="O49" s="61">
        <f t="shared" si="5"/>
        <v>2</v>
      </c>
      <c r="P49" s="60">
        <f>VLOOKUP($A49,'Return Data'!$B$7:$R$2292,15,0)</f>
        <v>19.679400000000001</v>
      </c>
      <c r="Q49" s="61">
        <f t="shared" si="6"/>
        <v>2</v>
      </c>
      <c r="R49" s="60">
        <f>VLOOKUP($A49,'Return Data'!$B$7:$R$2292,16,0)</f>
        <v>23.043900000000001</v>
      </c>
      <c r="S49" s="62">
        <f t="shared" si="7"/>
        <v>2</v>
      </c>
    </row>
    <row r="50" spans="1:19" x14ac:dyDescent="0.3">
      <c r="A50" s="58" t="s">
        <v>312</v>
      </c>
      <c r="B50" s="59">
        <f>VLOOKUP($A50,'Return Data'!$B$7:$R$2292,3,0)</f>
        <v>44918</v>
      </c>
      <c r="C50" s="60">
        <f>VLOOKUP($A50,'Return Data'!$B$7:$R$2292,4,0)</f>
        <v>15.360900000000001</v>
      </c>
      <c r="D50" s="60">
        <f>VLOOKUP($A50,'Return Data'!$B$7:$R$2292,10,0)</f>
        <v>-0.91790000000000005</v>
      </c>
      <c r="E50" s="61">
        <f t="shared" si="8"/>
        <v>36</v>
      </c>
      <c r="F50" s="60">
        <f>VLOOKUP($A50,'Return Data'!$B$7:$R$2292,11,0)</f>
        <v>12.152799999999999</v>
      </c>
      <c r="G50" s="61">
        <f t="shared" si="9"/>
        <v>49</v>
      </c>
      <c r="H50" s="60">
        <f>VLOOKUP($A50,'Return Data'!$B$7:$R$2292,12,0)</f>
        <v>3.1922999999999999</v>
      </c>
      <c r="I50" s="61">
        <f t="shared" si="10"/>
        <v>25</v>
      </c>
      <c r="J50" s="60">
        <f>VLOOKUP($A50,'Return Data'!$B$7:$R$2292,13,0)</f>
        <v>1.4040999999999999</v>
      </c>
      <c r="K50" s="61">
        <f t="shared" si="3"/>
        <v>35</v>
      </c>
      <c r="L50" s="60">
        <f>VLOOKUP($A50,'Return Data'!$B$7:$R$2292,17,0)</f>
        <v>10.1822</v>
      </c>
      <c r="M50" s="61">
        <f t="shared" si="4"/>
        <v>53</v>
      </c>
      <c r="N50" s="60">
        <f>VLOOKUP($A50,'Return Data'!$B$7:$R$2292,14,0)</f>
        <v>11.2143</v>
      </c>
      <c r="O50" s="61">
        <f t="shared" si="5"/>
        <v>50</v>
      </c>
      <c r="P50" s="60"/>
      <c r="Q50" s="61"/>
      <c r="R50" s="60">
        <f>VLOOKUP($A50,'Return Data'!$B$7:$R$2292,16,0)</f>
        <v>11.596</v>
      </c>
      <c r="S50" s="62">
        <f t="shared" si="7"/>
        <v>37</v>
      </c>
    </row>
    <row r="51" spans="1:19" x14ac:dyDescent="0.3">
      <c r="A51" s="58" t="s">
        <v>313</v>
      </c>
      <c r="B51" s="59">
        <f>VLOOKUP($A51,'Return Data'!$B$7:$R$2292,3,0)</f>
        <v>44918</v>
      </c>
      <c r="C51" s="60">
        <f>VLOOKUP($A51,'Return Data'!$B$7:$R$2292,4,0)</f>
        <v>150.67179999999999</v>
      </c>
      <c r="D51" s="60">
        <f>VLOOKUP($A51,'Return Data'!$B$7:$R$2292,10,0)</f>
        <v>-1.1573</v>
      </c>
      <c r="E51" s="61">
        <f t="shared" si="8"/>
        <v>38</v>
      </c>
      <c r="F51" s="60">
        <f>VLOOKUP($A51,'Return Data'!$B$7:$R$2292,11,0)</f>
        <v>13.8523</v>
      </c>
      <c r="G51" s="61">
        <f t="shared" si="9"/>
        <v>30</v>
      </c>
      <c r="H51" s="60">
        <f>VLOOKUP($A51,'Return Data'!$B$7:$R$2292,12,0)</f>
        <v>4.4551999999999996</v>
      </c>
      <c r="I51" s="61">
        <f t="shared" si="10"/>
        <v>17</v>
      </c>
      <c r="J51" s="60">
        <f>VLOOKUP($A51,'Return Data'!$B$7:$R$2292,13,0)</f>
        <v>3.8483999999999998</v>
      </c>
      <c r="K51" s="61">
        <f t="shared" si="3"/>
        <v>18</v>
      </c>
      <c r="L51" s="60">
        <f>VLOOKUP($A51,'Return Data'!$B$7:$R$2292,17,0)</f>
        <v>17.3508</v>
      </c>
      <c r="M51" s="61">
        <f t="shared" si="4"/>
        <v>33</v>
      </c>
      <c r="N51" s="60">
        <f>VLOOKUP($A51,'Return Data'!$B$7:$R$2292,14,0)</f>
        <v>13.5321</v>
      </c>
      <c r="O51" s="61">
        <f t="shared" si="5"/>
        <v>39</v>
      </c>
      <c r="P51" s="60">
        <f>VLOOKUP($A51,'Return Data'!$B$7:$R$2292,15,0)</f>
        <v>6.9447000000000001</v>
      </c>
      <c r="Q51" s="61">
        <f t="shared" si="6"/>
        <v>36</v>
      </c>
      <c r="R51" s="60">
        <f>VLOOKUP($A51,'Return Data'!$B$7:$R$2292,16,0)</f>
        <v>14.7857</v>
      </c>
      <c r="S51" s="62">
        <f t="shared" si="7"/>
        <v>21</v>
      </c>
    </row>
    <row r="52" spans="1:19" x14ac:dyDescent="0.3">
      <c r="A52" s="58" t="s">
        <v>314</v>
      </c>
      <c r="B52" s="59">
        <f>VLOOKUP($A52,'Return Data'!$B$7:$R$2292,3,0)</f>
        <v>44918</v>
      </c>
      <c r="C52" s="60">
        <f>VLOOKUP($A52,'Return Data'!$B$7:$R$2292,4,0)</f>
        <v>18.660599999999999</v>
      </c>
      <c r="D52" s="60">
        <f>VLOOKUP($A52,'Return Data'!$B$7:$R$2292,10,0)</f>
        <v>-6.4795999999999996</v>
      </c>
      <c r="E52" s="61">
        <f t="shared" si="8"/>
        <v>56</v>
      </c>
      <c r="F52" s="60">
        <f>VLOOKUP($A52,'Return Data'!$B$7:$R$2292,11,0)</f>
        <v>13.823</v>
      </c>
      <c r="G52" s="61">
        <f t="shared" si="9"/>
        <v>31</v>
      </c>
      <c r="H52" s="60">
        <f>VLOOKUP($A52,'Return Data'!$B$7:$R$2292,12,0)</f>
        <v>1.1102000000000001</v>
      </c>
      <c r="I52" s="61">
        <f t="shared" si="10"/>
        <v>41</v>
      </c>
      <c r="J52" s="60">
        <f>VLOOKUP($A52,'Return Data'!$B$7:$R$2292,13,0)</f>
        <v>2.6175999999999999</v>
      </c>
      <c r="K52" s="61">
        <f t="shared" si="3"/>
        <v>25</v>
      </c>
      <c r="L52" s="60">
        <f>VLOOKUP($A52,'Return Data'!$B$7:$R$2292,17,0)</f>
        <v>32.956299999999999</v>
      </c>
      <c r="M52" s="61">
        <f t="shared" si="4"/>
        <v>5</v>
      </c>
      <c r="N52" s="60">
        <f>VLOOKUP($A52,'Return Data'!$B$7:$R$2292,14,0)</f>
        <v>27.848199999999999</v>
      </c>
      <c r="O52" s="61">
        <f t="shared" si="5"/>
        <v>7</v>
      </c>
      <c r="P52" s="60">
        <f>VLOOKUP($A52,'Return Data'!$B$7:$R$2292,15,0)</f>
        <v>4.9218999999999999</v>
      </c>
      <c r="Q52" s="61">
        <f t="shared" si="6"/>
        <v>43</v>
      </c>
      <c r="R52" s="60">
        <f>VLOOKUP($A52,'Return Data'!$B$7:$R$2292,16,0)</f>
        <v>10.7705</v>
      </c>
      <c r="S52" s="62">
        <f t="shared" si="7"/>
        <v>46</v>
      </c>
    </row>
    <row r="53" spans="1:19" x14ac:dyDescent="0.3">
      <c r="A53" s="58" t="s">
        <v>315</v>
      </c>
      <c r="B53" s="59">
        <f>VLOOKUP($A53,'Return Data'!$B$7:$R$2292,3,0)</f>
        <v>44918</v>
      </c>
      <c r="C53" s="60">
        <f>VLOOKUP($A53,'Return Data'!$B$7:$R$2292,4,0)</f>
        <v>16.104600000000001</v>
      </c>
      <c r="D53" s="60">
        <f>VLOOKUP($A53,'Return Data'!$B$7:$R$2292,10,0)</f>
        <v>-6.6313000000000004</v>
      </c>
      <c r="E53" s="61">
        <f t="shared" si="8"/>
        <v>58</v>
      </c>
      <c r="F53" s="60">
        <f>VLOOKUP($A53,'Return Data'!$B$7:$R$2292,11,0)</f>
        <v>13.4191</v>
      </c>
      <c r="G53" s="61">
        <f t="shared" si="9"/>
        <v>36</v>
      </c>
      <c r="H53" s="60">
        <f>VLOOKUP($A53,'Return Data'!$B$7:$R$2292,12,0)</f>
        <v>0.82069999999999999</v>
      </c>
      <c r="I53" s="61">
        <f t="shared" si="10"/>
        <v>45</v>
      </c>
      <c r="J53" s="60">
        <f>VLOOKUP($A53,'Return Data'!$B$7:$R$2292,13,0)</f>
        <v>2.2572999999999999</v>
      </c>
      <c r="K53" s="61">
        <f t="shared" si="3"/>
        <v>26</v>
      </c>
      <c r="L53" s="60">
        <f>VLOOKUP($A53,'Return Data'!$B$7:$R$2292,17,0)</f>
        <v>33.864400000000003</v>
      </c>
      <c r="M53" s="61">
        <f t="shared" si="4"/>
        <v>2</v>
      </c>
      <c r="N53" s="60">
        <f>VLOOKUP($A53,'Return Data'!$B$7:$R$2292,14,0)</f>
        <v>28.081600000000002</v>
      </c>
      <c r="O53" s="61">
        <f t="shared" si="5"/>
        <v>6</v>
      </c>
      <c r="P53" s="60">
        <f>VLOOKUP($A53,'Return Data'!$B$7:$R$2292,15,0)</f>
        <v>5.1494999999999997</v>
      </c>
      <c r="Q53" s="61">
        <f t="shared" si="6"/>
        <v>42</v>
      </c>
      <c r="R53" s="60">
        <f>VLOOKUP($A53,'Return Data'!$B$7:$R$2292,16,0)</f>
        <v>8.6349999999999998</v>
      </c>
      <c r="S53" s="62">
        <f t="shared" si="7"/>
        <v>54</v>
      </c>
    </row>
    <row r="54" spans="1:19" x14ac:dyDescent="0.3">
      <c r="A54" s="58" t="s">
        <v>316</v>
      </c>
      <c r="B54" s="59">
        <f>VLOOKUP($A54,'Return Data'!$B$7:$R$2292,3,0)</f>
        <v>44918</v>
      </c>
      <c r="C54" s="60">
        <f>VLOOKUP($A54,'Return Data'!$B$7:$R$2292,4,0)</f>
        <v>14.889699999999999</v>
      </c>
      <c r="D54" s="60">
        <f>VLOOKUP($A54,'Return Data'!$B$7:$R$2292,10,0)</f>
        <v>-6.3712</v>
      </c>
      <c r="E54" s="61">
        <f t="shared" si="8"/>
        <v>55</v>
      </c>
      <c r="F54" s="60">
        <f>VLOOKUP($A54,'Return Data'!$B$7:$R$2292,11,0)</f>
        <v>12.920500000000001</v>
      </c>
      <c r="G54" s="61">
        <f t="shared" si="9"/>
        <v>43</v>
      </c>
      <c r="H54" s="60">
        <f>VLOOKUP($A54,'Return Data'!$B$7:$R$2292,12,0)</f>
        <v>0.88900000000000001</v>
      </c>
      <c r="I54" s="61">
        <f t="shared" si="10"/>
        <v>44</v>
      </c>
      <c r="J54" s="60">
        <f>VLOOKUP($A54,'Return Data'!$B$7:$R$2292,13,0)</f>
        <v>1.7750999999999999</v>
      </c>
      <c r="K54" s="61">
        <f t="shared" si="3"/>
        <v>33</v>
      </c>
      <c r="L54" s="60">
        <f>VLOOKUP($A54,'Return Data'!$B$7:$R$2292,17,0)</f>
        <v>35.542999999999999</v>
      </c>
      <c r="M54" s="61">
        <f t="shared" si="4"/>
        <v>1</v>
      </c>
      <c r="N54" s="60">
        <f>VLOOKUP($A54,'Return Data'!$B$7:$R$2292,14,0)</f>
        <v>28.504799999999999</v>
      </c>
      <c r="O54" s="61">
        <f t="shared" si="5"/>
        <v>4</v>
      </c>
      <c r="P54" s="60">
        <f>VLOOKUP($A54,'Return Data'!$B$7:$R$2292,15,0)</f>
        <v>6.0336999999999996</v>
      </c>
      <c r="Q54" s="61">
        <f t="shared" si="6"/>
        <v>41</v>
      </c>
      <c r="R54" s="60">
        <f>VLOOKUP($A54,'Return Data'!$B$7:$R$2292,16,0)</f>
        <v>7.8956</v>
      </c>
      <c r="S54" s="62">
        <f t="shared" si="7"/>
        <v>55</v>
      </c>
    </row>
    <row r="55" spans="1:19" x14ac:dyDescent="0.3">
      <c r="A55" s="58" t="s">
        <v>317</v>
      </c>
      <c r="B55" s="59">
        <f>VLOOKUP($A55,'Return Data'!$B$7:$R$2292,3,0)</f>
        <v>44918</v>
      </c>
      <c r="C55" s="60">
        <f>VLOOKUP($A55,'Return Data'!$B$7:$R$2292,4,0)</f>
        <v>15.770799999999999</v>
      </c>
      <c r="D55" s="60">
        <f>VLOOKUP($A55,'Return Data'!$B$7:$R$2292,10,0)</f>
        <v>-6.2946</v>
      </c>
      <c r="E55" s="61">
        <f t="shared" si="8"/>
        <v>53</v>
      </c>
      <c r="F55" s="60">
        <f>VLOOKUP($A55,'Return Data'!$B$7:$R$2292,11,0)</f>
        <v>13.101800000000001</v>
      </c>
      <c r="G55" s="61">
        <f t="shared" si="9"/>
        <v>38</v>
      </c>
      <c r="H55" s="60">
        <f>VLOOKUP($A55,'Return Data'!$B$7:$R$2292,12,0)</f>
        <v>4.6899999999999997E-2</v>
      </c>
      <c r="I55" s="61">
        <f t="shared" si="10"/>
        <v>49</v>
      </c>
      <c r="J55" s="60">
        <f>VLOOKUP($A55,'Return Data'!$B$7:$R$2292,13,0)</f>
        <v>1.2656000000000001</v>
      </c>
      <c r="K55" s="61">
        <f t="shared" si="3"/>
        <v>37</v>
      </c>
      <c r="L55" s="60">
        <f>VLOOKUP($A55,'Return Data'!$B$7:$R$2292,17,0)</f>
        <v>33.686999999999998</v>
      </c>
      <c r="M55" s="61">
        <f t="shared" si="4"/>
        <v>3</v>
      </c>
      <c r="N55" s="60">
        <f>VLOOKUP($A55,'Return Data'!$B$7:$R$2292,14,0)</f>
        <v>28.237500000000001</v>
      </c>
      <c r="O55" s="61">
        <f t="shared" si="5"/>
        <v>5</v>
      </c>
      <c r="P55" s="60">
        <f>VLOOKUP($A55,'Return Data'!$B$7:$R$2292,15,0)</f>
        <v>6.2777000000000003</v>
      </c>
      <c r="Q55" s="61">
        <f t="shared" si="6"/>
        <v>39</v>
      </c>
      <c r="R55" s="60">
        <f>VLOOKUP($A55,'Return Data'!$B$7:$R$2292,16,0)</f>
        <v>8.6831999999999994</v>
      </c>
      <c r="S55" s="62">
        <f t="shared" si="7"/>
        <v>53</v>
      </c>
    </row>
    <row r="56" spans="1:19" x14ac:dyDescent="0.3">
      <c r="A56" s="58" t="s">
        <v>318</v>
      </c>
      <c r="B56" s="59">
        <f>VLOOKUP($A56,'Return Data'!$B$7:$R$2292,3,0)</f>
        <v>44918</v>
      </c>
      <c r="C56" s="60">
        <f>VLOOKUP($A56,'Return Data'!$B$7:$R$2292,4,0)</f>
        <v>15.770300000000001</v>
      </c>
      <c r="D56" s="60">
        <f>VLOOKUP($A56,'Return Data'!$B$7:$R$2292,10,0)</f>
        <v>-6.3415999999999997</v>
      </c>
      <c r="E56" s="61">
        <f t="shared" si="8"/>
        <v>54</v>
      </c>
      <c r="F56" s="60">
        <f>VLOOKUP($A56,'Return Data'!$B$7:$R$2292,11,0)</f>
        <v>13.759</v>
      </c>
      <c r="G56" s="61">
        <f t="shared" si="9"/>
        <v>32</v>
      </c>
      <c r="H56" s="60">
        <f>VLOOKUP($A56,'Return Data'!$B$7:$R$2292,12,0)</f>
        <v>3.4478</v>
      </c>
      <c r="I56" s="61">
        <f t="shared" si="10"/>
        <v>24</v>
      </c>
      <c r="J56" s="60">
        <f>VLOOKUP($A56,'Return Data'!$B$7:$R$2292,13,0)</f>
        <v>4.6303000000000001</v>
      </c>
      <c r="K56" s="61">
        <f t="shared" si="3"/>
        <v>15</v>
      </c>
      <c r="L56" s="60">
        <f>VLOOKUP($A56,'Return Data'!$B$7:$R$2292,17,0)</f>
        <v>33.361899999999999</v>
      </c>
      <c r="M56" s="61">
        <f t="shared" si="4"/>
        <v>4</v>
      </c>
      <c r="N56" s="60">
        <f>VLOOKUP($A56,'Return Data'!$B$7:$R$2292,14,0)</f>
        <v>27.331900000000001</v>
      </c>
      <c r="O56" s="61">
        <f t="shared" si="5"/>
        <v>8</v>
      </c>
      <c r="P56" s="60"/>
      <c r="Q56" s="61"/>
      <c r="R56" s="60">
        <f>VLOOKUP($A56,'Return Data'!$B$7:$R$2292,16,0)</f>
        <v>10.082100000000001</v>
      </c>
      <c r="S56" s="62">
        <f t="shared" si="7"/>
        <v>50</v>
      </c>
    </row>
    <row r="57" spans="1:19" x14ac:dyDescent="0.3">
      <c r="A57" s="58" t="s">
        <v>319</v>
      </c>
      <c r="B57" s="59">
        <f>VLOOKUP($A57,'Return Data'!$B$7:$R$2292,3,0)</f>
        <v>44918</v>
      </c>
      <c r="C57" s="60">
        <f>VLOOKUP($A57,'Return Data'!$B$7:$R$2292,4,0)</f>
        <v>24.657800000000002</v>
      </c>
      <c r="D57" s="60">
        <f>VLOOKUP($A57,'Return Data'!$B$7:$R$2292,10,0)</f>
        <v>2.5510999999999999</v>
      </c>
      <c r="E57" s="61">
        <f t="shared" si="8"/>
        <v>4</v>
      </c>
      <c r="F57" s="60">
        <f>VLOOKUP($A57,'Return Data'!$B$7:$R$2292,11,0)</f>
        <v>16.049299999999999</v>
      </c>
      <c r="G57" s="61">
        <f t="shared" si="9"/>
        <v>11</v>
      </c>
      <c r="H57" s="60">
        <f>VLOOKUP($A57,'Return Data'!$B$7:$R$2292,12,0)</f>
        <v>6.6108000000000002</v>
      </c>
      <c r="I57" s="61">
        <f t="shared" si="10"/>
        <v>8</v>
      </c>
      <c r="J57" s="60">
        <f>VLOOKUP($A57,'Return Data'!$B$7:$R$2292,13,0)</f>
        <v>7.9451000000000001</v>
      </c>
      <c r="K57" s="61">
        <f t="shared" si="3"/>
        <v>4</v>
      </c>
      <c r="L57" s="60">
        <f>VLOOKUP($A57,'Return Data'!$B$7:$R$2292,17,0)</f>
        <v>19.136800000000001</v>
      </c>
      <c r="M57" s="61">
        <f t="shared" si="4"/>
        <v>22</v>
      </c>
      <c r="N57" s="60">
        <f>VLOOKUP($A57,'Return Data'!$B$7:$R$2292,14,0)</f>
        <v>17.3507</v>
      </c>
      <c r="O57" s="61">
        <f t="shared" si="5"/>
        <v>22</v>
      </c>
      <c r="P57" s="60">
        <f>VLOOKUP($A57,'Return Data'!$B$7:$R$2292,15,0)</f>
        <v>10.7163</v>
      </c>
      <c r="Q57" s="61">
        <f t="shared" si="6"/>
        <v>16</v>
      </c>
      <c r="R57" s="60">
        <f>VLOOKUP($A57,'Return Data'!$B$7:$R$2292,16,0)</f>
        <v>14.279199999999999</v>
      </c>
      <c r="S57" s="62">
        <f t="shared" si="7"/>
        <v>22</v>
      </c>
    </row>
    <row r="58" spans="1:19" x14ac:dyDescent="0.3">
      <c r="A58" s="58" t="s">
        <v>320</v>
      </c>
      <c r="B58" s="59">
        <f>VLOOKUP($A58,'Return Data'!$B$7:$R$2292,3,0)</f>
        <v>44918</v>
      </c>
      <c r="C58" s="60">
        <f>VLOOKUP($A58,'Return Data'!$B$7:$R$2292,4,0)</f>
        <v>22.690200000000001</v>
      </c>
      <c r="D58" s="60">
        <f>VLOOKUP($A58,'Return Data'!$B$7:$R$2292,10,0)</f>
        <v>2.5004</v>
      </c>
      <c r="E58" s="61">
        <f t="shared" si="8"/>
        <v>5</v>
      </c>
      <c r="F58" s="60">
        <f>VLOOKUP($A58,'Return Data'!$B$7:$R$2292,11,0)</f>
        <v>16.343299999999999</v>
      </c>
      <c r="G58" s="61">
        <f t="shared" si="9"/>
        <v>9</v>
      </c>
      <c r="H58" s="60">
        <f>VLOOKUP($A58,'Return Data'!$B$7:$R$2292,12,0)</f>
        <v>6.9576000000000002</v>
      </c>
      <c r="I58" s="61">
        <f t="shared" si="10"/>
        <v>7</v>
      </c>
      <c r="J58" s="60">
        <f>VLOOKUP($A58,'Return Data'!$B$7:$R$2292,13,0)</f>
        <v>8.6498000000000008</v>
      </c>
      <c r="K58" s="61">
        <f t="shared" si="3"/>
        <v>3</v>
      </c>
      <c r="L58" s="60">
        <f>VLOOKUP($A58,'Return Data'!$B$7:$R$2292,17,0)</f>
        <v>19.570399999999999</v>
      </c>
      <c r="M58" s="61">
        <f t="shared" si="4"/>
        <v>20</v>
      </c>
      <c r="N58" s="60">
        <f>VLOOKUP($A58,'Return Data'!$B$7:$R$2292,14,0)</f>
        <v>17.496200000000002</v>
      </c>
      <c r="O58" s="61">
        <f t="shared" si="5"/>
        <v>21</v>
      </c>
      <c r="P58" s="60">
        <f>VLOOKUP($A58,'Return Data'!$B$7:$R$2292,15,0)</f>
        <v>10.6333</v>
      </c>
      <c r="Q58" s="61">
        <f t="shared" si="6"/>
        <v>17</v>
      </c>
      <c r="R58" s="60">
        <f>VLOOKUP($A58,'Return Data'!$B$7:$R$2292,16,0)</f>
        <v>11.1503</v>
      </c>
      <c r="S58" s="62">
        <f t="shared" si="7"/>
        <v>42</v>
      </c>
    </row>
    <row r="59" spans="1:19" x14ac:dyDescent="0.3">
      <c r="A59" s="58" t="s">
        <v>321</v>
      </c>
      <c r="B59" s="59">
        <f>VLOOKUP($A59,'Return Data'!$B$7:$R$2292,3,0)</f>
        <v>44918</v>
      </c>
      <c r="C59" s="60">
        <f>VLOOKUP($A59,'Return Data'!$B$7:$R$2292,4,0)</f>
        <v>18.200600000000001</v>
      </c>
      <c r="D59" s="60">
        <f>VLOOKUP($A59,'Return Data'!$B$7:$R$2292,10,0)</f>
        <v>-6.5342000000000002</v>
      </c>
      <c r="E59" s="61">
        <f t="shared" si="8"/>
        <v>57</v>
      </c>
      <c r="F59" s="60">
        <f>VLOOKUP($A59,'Return Data'!$B$7:$R$2292,11,0)</f>
        <v>13.540900000000001</v>
      </c>
      <c r="G59" s="61">
        <f t="shared" si="9"/>
        <v>35</v>
      </c>
      <c r="H59" s="60">
        <f>VLOOKUP($A59,'Return Data'!$B$7:$R$2292,12,0)</f>
        <v>2.9620000000000002</v>
      </c>
      <c r="I59" s="61">
        <f t="shared" si="10"/>
        <v>28</v>
      </c>
      <c r="J59" s="60">
        <f>VLOOKUP($A59,'Return Data'!$B$7:$R$2292,13,0)</f>
        <v>3.8212999999999999</v>
      </c>
      <c r="K59" s="61">
        <f t="shared" si="3"/>
        <v>19</v>
      </c>
      <c r="L59" s="60">
        <f>VLOOKUP($A59,'Return Data'!$B$7:$R$2292,17,0)</f>
        <v>32.5961</v>
      </c>
      <c r="M59" s="61">
        <f t="shared" si="4"/>
        <v>6</v>
      </c>
      <c r="N59" s="60">
        <f>VLOOKUP($A59,'Return Data'!$B$7:$R$2292,14,0)</f>
        <v>26.895499999999998</v>
      </c>
      <c r="O59" s="61">
        <f t="shared" si="5"/>
        <v>9</v>
      </c>
      <c r="P59" s="60"/>
      <c r="Q59" s="61"/>
      <c r="R59" s="60">
        <f>VLOOKUP($A59,'Return Data'!$B$7:$R$2292,16,0)</f>
        <v>14.276199999999999</v>
      </c>
      <c r="S59" s="62">
        <f t="shared" si="7"/>
        <v>23</v>
      </c>
    </row>
    <row r="60" spans="1:19" x14ac:dyDescent="0.3">
      <c r="A60" s="58" t="s">
        <v>1860</v>
      </c>
      <c r="B60" s="59">
        <f>VLOOKUP($A60,'Return Data'!$B$7:$R$2292,3,0)</f>
        <v>44918</v>
      </c>
      <c r="C60" s="60">
        <f>VLOOKUP($A60,'Return Data'!$B$7:$R$2292,4,0)</f>
        <v>500.84718715488901</v>
      </c>
      <c r="D60" s="60">
        <f>VLOOKUP($A60,'Return Data'!$B$7:$R$2292,10,0)</f>
        <v>-1.2851999999999999</v>
      </c>
      <c r="E60" s="61">
        <f t="shared" si="8"/>
        <v>39</v>
      </c>
      <c r="F60" s="60">
        <f>VLOOKUP($A60,'Return Data'!$B$7:$R$2292,11,0)</f>
        <v>12.679</v>
      </c>
      <c r="G60" s="61">
        <f t="shared" si="9"/>
        <v>46</v>
      </c>
      <c r="H60" s="60">
        <f>VLOOKUP($A60,'Return Data'!$B$7:$R$2292,12,0)</f>
        <v>3.5975000000000001</v>
      </c>
      <c r="I60" s="61">
        <f t="shared" si="10"/>
        <v>21</v>
      </c>
      <c r="J60" s="60">
        <f>VLOOKUP($A60,'Return Data'!$B$7:$R$2292,13,0)</f>
        <v>3.0310000000000001</v>
      </c>
      <c r="K60" s="61">
        <f t="shared" si="3"/>
        <v>22</v>
      </c>
      <c r="L60" s="60">
        <f>VLOOKUP($A60,'Return Data'!$B$7:$R$2292,17,0)</f>
        <v>17.537500000000001</v>
      </c>
      <c r="M60" s="61">
        <f t="shared" si="4"/>
        <v>30</v>
      </c>
      <c r="N60" s="60">
        <f>VLOOKUP($A60,'Return Data'!$B$7:$R$2292,14,0)</f>
        <v>16.8841</v>
      </c>
      <c r="O60" s="61">
        <f t="shared" si="5"/>
        <v>27</v>
      </c>
      <c r="P60" s="60">
        <f>VLOOKUP($A60,'Return Data'!$B$7:$R$2292,15,0)</f>
        <v>8.3170999999999999</v>
      </c>
      <c r="Q60" s="61">
        <f t="shared" si="6"/>
        <v>28</v>
      </c>
      <c r="R60" s="60">
        <f>VLOOKUP($A60,'Return Data'!$B$7:$R$2292,16,0)</f>
        <v>15.756500000000001</v>
      </c>
      <c r="S60" s="62">
        <f t="shared" si="7"/>
        <v>14</v>
      </c>
    </row>
    <row r="61" spans="1:19" x14ac:dyDescent="0.3">
      <c r="A61" s="58" t="s">
        <v>322</v>
      </c>
      <c r="B61" s="59">
        <f>VLOOKUP($A61,'Return Data'!$B$7:$R$2292,3,0)</f>
        <v>44918</v>
      </c>
      <c r="C61" s="60">
        <f>VLOOKUP($A61,'Return Data'!$B$7:$R$2292,4,0)</f>
        <v>28.929400000000001</v>
      </c>
      <c r="D61" s="60">
        <f>VLOOKUP($A61,'Return Data'!$B$7:$R$2292,10,0)</f>
        <v>1.3772</v>
      </c>
      <c r="E61" s="61">
        <f t="shared" si="8"/>
        <v>11</v>
      </c>
      <c r="F61" s="60">
        <f>VLOOKUP($A61,'Return Data'!$B$7:$R$2292,11,0)</f>
        <v>16.416599999999999</v>
      </c>
      <c r="G61" s="61">
        <f t="shared" si="9"/>
        <v>7</v>
      </c>
      <c r="H61" s="60">
        <f>VLOOKUP($A61,'Return Data'!$B$7:$R$2292,12,0)</f>
        <v>4.2500999999999998</v>
      </c>
      <c r="I61" s="61">
        <f t="shared" si="10"/>
        <v>19</v>
      </c>
      <c r="J61" s="60">
        <f>VLOOKUP($A61,'Return Data'!$B$7:$R$2292,13,0)</f>
        <v>5.1714000000000002</v>
      </c>
      <c r="K61" s="61">
        <f t="shared" si="3"/>
        <v>13</v>
      </c>
      <c r="L61" s="60">
        <f>VLOOKUP($A61,'Return Data'!$B$7:$R$2292,17,0)</f>
        <v>17.4239</v>
      </c>
      <c r="M61" s="61">
        <f t="shared" si="4"/>
        <v>31</v>
      </c>
      <c r="N61" s="60">
        <f>VLOOKUP($A61,'Return Data'!$B$7:$R$2292,14,0)</f>
        <v>14.3901</v>
      </c>
      <c r="O61" s="61">
        <f t="shared" si="5"/>
        <v>37</v>
      </c>
      <c r="P61" s="60">
        <f>VLOOKUP($A61,'Return Data'!$B$7:$R$2292,15,0)</f>
        <v>9.4344000000000001</v>
      </c>
      <c r="Q61" s="61">
        <f t="shared" si="6"/>
        <v>20</v>
      </c>
      <c r="R61" s="60">
        <f>VLOOKUP($A61,'Return Data'!$B$7:$R$2292,16,0)</f>
        <v>13.831099999999999</v>
      </c>
      <c r="S61" s="62">
        <f t="shared" si="7"/>
        <v>26</v>
      </c>
    </row>
    <row r="62" spans="1:19" x14ac:dyDescent="0.3">
      <c r="A62" s="58" t="s">
        <v>323</v>
      </c>
      <c r="B62" s="59">
        <f>VLOOKUP($A62,'Return Data'!$B$7:$R$2292,3,0)</f>
        <v>44918</v>
      </c>
      <c r="C62" s="60">
        <f>VLOOKUP($A62,'Return Data'!$B$7:$R$2292,4,0)</f>
        <v>175.44427899508</v>
      </c>
      <c r="D62" s="60">
        <f>VLOOKUP($A62,'Return Data'!$B$7:$R$2292,10,0)</f>
        <v>1.7258</v>
      </c>
      <c r="E62" s="61">
        <f t="shared" si="8"/>
        <v>9</v>
      </c>
      <c r="F62" s="60">
        <f>VLOOKUP($A62,'Return Data'!$B$7:$R$2292,11,0)</f>
        <v>13.699400000000001</v>
      </c>
      <c r="G62" s="61">
        <f t="shared" si="9"/>
        <v>33</v>
      </c>
      <c r="H62" s="60">
        <f>VLOOKUP($A62,'Return Data'!$B$7:$R$2292,12,0)</f>
        <v>4.6847000000000003</v>
      </c>
      <c r="I62" s="61">
        <f t="shared" si="10"/>
        <v>14</v>
      </c>
      <c r="J62" s="60">
        <f>VLOOKUP($A62,'Return Data'!$B$7:$R$2292,13,0)</f>
        <v>5.9227999999999996</v>
      </c>
      <c r="K62" s="61">
        <f t="shared" si="3"/>
        <v>8</v>
      </c>
      <c r="L62" s="60">
        <f>VLOOKUP($A62,'Return Data'!$B$7:$R$2292,17,0)</f>
        <v>12.8672</v>
      </c>
      <c r="M62" s="61">
        <f t="shared" si="4"/>
        <v>46</v>
      </c>
      <c r="N62" s="60">
        <f>VLOOKUP($A62,'Return Data'!$B$7:$R$2292,14,0)</f>
        <v>12.2033</v>
      </c>
      <c r="O62" s="61">
        <f t="shared" si="5"/>
        <v>46</v>
      </c>
      <c r="P62" s="60">
        <f>VLOOKUP($A62,'Return Data'!$B$7:$R$2292,15,0)</f>
        <v>8.8673000000000002</v>
      </c>
      <c r="Q62" s="61">
        <f t="shared" si="6"/>
        <v>25</v>
      </c>
      <c r="R62" s="60">
        <f>VLOOKUP($A62,'Return Data'!$B$7:$R$2292,16,0)</f>
        <v>11.3047</v>
      </c>
      <c r="S62" s="62">
        <f t="shared" si="7"/>
        <v>40</v>
      </c>
    </row>
    <row r="63" spans="1:19" x14ac:dyDescent="0.3">
      <c r="A63" s="58" t="s">
        <v>324</v>
      </c>
      <c r="B63" s="59">
        <f>VLOOKUP($A63,'Return Data'!$B$7:$R$2292,3,0)</f>
        <v>44918</v>
      </c>
      <c r="C63" s="60">
        <f>VLOOKUP($A63,'Return Data'!$B$7:$R$2292,4,0)</f>
        <v>42.21</v>
      </c>
      <c r="D63" s="60">
        <f>VLOOKUP($A63,'Return Data'!$B$7:$R$2292,10,0)</f>
        <v>-0.1656</v>
      </c>
      <c r="E63" s="61">
        <f t="shared" si="8"/>
        <v>27</v>
      </c>
      <c r="F63" s="60">
        <f>VLOOKUP($A63,'Return Data'!$B$7:$R$2292,11,0)</f>
        <v>14.794700000000001</v>
      </c>
      <c r="G63" s="61">
        <f t="shared" si="9"/>
        <v>16</v>
      </c>
      <c r="H63" s="60">
        <f>VLOOKUP($A63,'Return Data'!$B$7:$R$2292,12,0)</f>
        <v>4.4284999999999997</v>
      </c>
      <c r="I63" s="61">
        <f t="shared" si="10"/>
        <v>18</v>
      </c>
      <c r="J63" s="60">
        <f>VLOOKUP($A63,'Return Data'!$B$7:$R$2292,13,0)</f>
        <v>1.3689</v>
      </c>
      <c r="K63" s="61">
        <f t="shared" si="3"/>
        <v>36</v>
      </c>
      <c r="L63" s="60">
        <f>VLOOKUP($A63,'Return Data'!$B$7:$R$2292,17,0)</f>
        <v>17.834099999999999</v>
      </c>
      <c r="M63" s="61">
        <f t="shared" si="4"/>
        <v>27</v>
      </c>
      <c r="N63" s="60">
        <f>VLOOKUP($A63,'Return Data'!$B$7:$R$2292,14,0)</f>
        <v>17.860600000000002</v>
      </c>
      <c r="O63" s="61">
        <f t="shared" si="5"/>
        <v>20</v>
      </c>
      <c r="P63" s="60">
        <f>VLOOKUP($A63,'Return Data'!$B$7:$R$2292,15,0)</f>
        <v>11.5076</v>
      </c>
      <c r="Q63" s="61">
        <f t="shared" si="6"/>
        <v>9</v>
      </c>
      <c r="R63" s="60">
        <f>VLOOKUP($A63,'Return Data'!$B$7:$R$2292,16,0)</f>
        <v>13.976000000000001</v>
      </c>
      <c r="S63" s="62">
        <f t="shared" si="7"/>
        <v>25</v>
      </c>
    </row>
    <row r="64" spans="1:19" x14ac:dyDescent="0.3">
      <c r="A64" s="58" t="s">
        <v>330</v>
      </c>
      <c r="B64" s="59">
        <f>VLOOKUP($A64,'Return Data'!$B$7:$R$2292,3,0)</f>
        <v>44918</v>
      </c>
      <c r="C64" s="60">
        <f>VLOOKUP($A64,'Return Data'!$B$7:$R$2292,4,0)</f>
        <v>139.27850000000001</v>
      </c>
      <c r="D64" s="60">
        <f>VLOOKUP($A64,'Return Data'!$B$7:$R$2292,10,0)</f>
        <v>-2.3957999999999999</v>
      </c>
      <c r="E64" s="61">
        <f t="shared" si="8"/>
        <v>41</v>
      </c>
      <c r="F64" s="60">
        <f>VLOOKUP($A64,'Return Data'!$B$7:$R$2292,11,0)</f>
        <v>12.1654</v>
      </c>
      <c r="G64" s="61">
        <f t="shared" si="9"/>
        <v>48</v>
      </c>
      <c r="H64" s="60">
        <f>VLOOKUP($A64,'Return Data'!$B$7:$R$2292,12,0)</f>
        <v>-1.2200000000000001E-2</v>
      </c>
      <c r="I64" s="61">
        <f t="shared" si="10"/>
        <v>52</v>
      </c>
      <c r="J64" s="60">
        <f>VLOOKUP($A64,'Return Data'!$B$7:$R$2292,13,0)</f>
        <v>-3.8917999999999999</v>
      </c>
      <c r="K64" s="61">
        <f t="shared" si="3"/>
        <v>54</v>
      </c>
      <c r="L64" s="60">
        <f>VLOOKUP($A64,'Return Data'!$B$7:$R$2292,17,0)</f>
        <v>13.7044</v>
      </c>
      <c r="M64" s="61">
        <f t="shared" si="4"/>
        <v>44</v>
      </c>
      <c r="N64" s="60">
        <f>VLOOKUP($A64,'Return Data'!$B$7:$R$2292,14,0)</f>
        <v>14.9542</v>
      </c>
      <c r="O64" s="61">
        <f t="shared" si="5"/>
        <v>35</v>
      </c>
      <c r="P64" s="60">
        <f>VLOOKUP($A64,'Return Data'!$B$7:$R$2292,15,0)</f>
        <v>9.3362999999999996</v>
      </c>
      <c r="Q64" s="61">
        <f t="shared" si="6"/>
        <v>21</v>
      </c>
      <c r="R64" s="60">
        <f>VLOOKUP($A64,'Return Data'!$B$7:$R$2292,16,0)</f>
        <v>11.3858</v>
      </c>
      <c r="S64" s="62">
        <f t="shared" si="7"/>
        <v>38</v>
      </c>
    </row>
    <row r="65" spans="1:19" x14ac:dyDescent="0.3">
      <c r="A65" s="58" t="s">
        <v>331</v>
      </c>
      <c r="B65" s="59">
        <f>VLOOKUP($A65,'Return Data'!$B$7:$R$2292,3,0)</f>
        <v>44918</v>
      </c>
      <c r="C65" s="60">
        <f>VLOOKUP($A65,'Return Data'!$B$7:$R$2292,4,0)</f>
        <v>229.12841943772901</v>
      </c>
      <c r="D65" s="60">
        <f>VLOOKUP($A65,'Return Data'!$B$7:$R$2292,10,0)</f>
        <v>1.4764999999999999</v>
      </c>
      <c r="E65" s="61">
        <f t="shared" si="8"/>
        <v>10</v>
      </c>
      <c r="F65" s="60">
        <f>VLOOKUP($A65,'Return Data'!$B$7:$R$2292,11,0)</f>
        <v>14.0715</v>
      </c>
      <c r="G65" s="61">
        <f t="shared" si="9"/>
        <v>24</v>
      </c>
      <c r="H65" s="60">
        <f>VLOOKUP($A65,'Return Data'!$B$7:$R$2292,12,0)</f>
        <v>2.2237</v>
      </c>
      <c r="I65" s="61">
        <f t="shared" si="10"/>
        <v>33</v>
      </c>
      <c r="J65" s="60">
        <f>VLOOKUP($A65,'Return Data'!$B$7:$R$2292,13,0)</f>
        <v>1.4782999999999999</v>
      </c>
      <c r="K65" s="61">
        <f t="shared" si="3"/>
        <v>34</v>
      </c>
      <c r="L65" s="60">
        <f>VLOOKUP($A65,'Return Data'!$B$7:$R$2292,17,0)</f>
        <v>14.712400000000001</v>
      </c>
      <c r="M65" s="61">
        <f t="shared" si="4"/>
        <v>41</v>
      </c>
      <c r="N65" s="60">
        <f>VLOOKUP($A65,'Return Data'!$B$7:$R$2292,14,0)</f>
        <v>12.9329</v>
      </c>
      <c r="O65" s="61">
        <f t="shared" si="5"/>
        <v>43</v>
      </c>
      <c r="P65" s="60">
        <f>VLOOKUP($A65,'Return Data'!$B$7:$R$2292,15,0)</f>
        <v>8.6433999999999997</v>
      </c>
      <c r="Q65" s="61">
        <f t="shared" si="6"/>
        <v>26</v>
      </c>
      <c r="R65" s="60">
        <f>VLOOKUP($A65,'Return Data'!$B$7:$R$2292,16,0)</f>
        <v>17.1798</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-1.0286137931034482</v>
      </c>
      <c r="E67" s="69"/>
      <c r="F67" s="70">
        <f>AVERAGE(F8:F65)</f>
        <v>13.708686206896552</v>
      </c>
      <c r="G67" s="69"/>
      <c r="H67" s="70">
        <f>AVERAGE(H8:H65)</f>
        <v>2.9296258620689644</v>
      </c>
      <c r="I67" s="69"/>
      <c r="J67" s="70">
        <f>AVERAGE(J8:J65)</f>
        <v>1.8445810344827585</v>
      </c>
      <c r="K67" s="69"/>
      <c r="L67" s="70">
        <f>AVERAGE(L8:L65)</f>
        <v>18.378443103448273</v>
      </c>
      <c r="M67" s="69"/>
      <c r="N67" s="70">
        <f>AVERAGE(N8:N65)</f>
        <v>17.151032758620691</v>
      </c>
      <c r="O67" s="69"/>
      <c r="P67" s="70">
        <f>AVERAGE(P8:P65)</f>
        <v>9.244289361702128</v>
      </c>
      <c r="Q67" s="69"/>
      <c r="R67" s="70">
        <f>AVERAGE(R8:R65)</f>
        <v>13.559355172413792</v>
      </c>
      <c r="S67" s="71"/>
    </row>
    <row r="68" spans="1:19" x14ac:dyDescent="0.3">
      <c r="A68" s="68" t="s">
        <v>28</v>
      </c>
      <c r="B68" s="69"/>
      <c r="C68" s="69"/>
      <c r="D68" s="70">
        <f>MIN(D8:D65)</f>
        <v>-6.6313000000000004</v>
      </c>
      <c r="E68" s="69"/>
      <c r="F68" s="70">
        <f>MIN(F8:F65)</f>
        <v>0</v>
      </c>
      <c r="G68" s="69"/>
      <c r="H68" s="70">
        <f>MIN(H8:H65)</f>
        <v>-6.0090000000000003</v>
      </c>
      <c r="I68" s="69"/>
      <c r="J68" s="70">
        <f>MIN(J8:J65)</f>
        <v>-11.6187</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3.0531000000000001</v>
      </c>
      <c r="E69" s="73"/>
      <c r="F69" s="74">
        <f>MAX(F8:F65)</f>
        <v>18.777200000000001</v>
      </c>
      <c r="G69" s="73"/>
      <c r="H69" s="74">
        <f>MAX(H8:H65)</f>
        <v>11.958600000000001</v>
      </c>
      <c r="I69" s="73"/>
      <c r="J69" s="74">
        <f>MAX(J8:J65)</f>
        <v>13.425000000000001</v>
      </c>
      <c r="K69" s="73"/>
      <c r="L69" s="74">
        <f>MAX(L8:L65)</f>
        <v>35.542999999999999</v>
      </c>
      <c r="M69" s="73"/>
      <c r="N69" s="74">
        <f>MAX(N8:N65)</f>
        <v>35.953400000000002</v>
      </c>
      <c r="O69" s="73"/>
      <c r="P69" s="74">
        <f>MAX(P8:P65)</f>
        <v>20.033899999999999</v>
      </c>
      <c r="Q69" s="73"/>
      <c r="R69" s="74">
        <f>MAX(R8:R65)</f>
        <v>23.146599999999999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1768</v>
      </c>
      <c r="B8" s="59">
        <f>VLOOKUP($A8,'Return Data'!$B$7:$R$2292,3,0)</f>
        <v>44918</v>
      </c>
      <c r="C8" s="60">
        <f>VLOOKUP($A8,'Return Data'!$B$7:$R$2292,4,0)</f>
        <v>12.12</v>
      </c>
      <c r="D8" s="60">
        <f>VLOOKUP($A8,'Return Data'!$B$7:$R$2292,8,0)</f>
        <v>-4.6420000000000003</v>
      </c>
      <c r="E8" s="61">
        <f>RANK(D8,D$8:D$15,0)</f>
        <v>6</v>
      </c>
      <c r="F8" s="60">
        <f>VLOOKUP($A8,'Return Data'!$B$7:$R$2292,9,0)</f>
        <v>-3.8858000000000001</v>
      </c>
      <c r="G8" s="61">
        <f t="shared" ref="G8" si="0">RANK(F8,F$8:F$15,0)</f>
        <v>8</v>
      </c>
      <c r="H8" s="60">
        <f>VLOOKUP($A8,'Return Data'!$B$7:$R$2292,10,0)</f>
        <v>-3.04</v>
      </c>
      <c r="I8" s="61">
        <f t="shared" ref="I8" si="1">RANK(H8,H$8:H$15,0)</f>
        <v>8</v>
      </c>
      <c r="J8" s="60">
        <f>VLOOKUP($A8,'Return Data'!$B$7:$R$2292,11,0)</f>
        <v>10.684900000000001</v>
      </c>
      <c r="K8" s="61">
        <f t="shared" ref="K8" si="2">RANK(J8,J$8:J$15,0)</f>
        <v>5</v>
      </c>
      <c r="L8" s="60">
        <f>VLOOKUP($A8,'Return Data'!$B$7:$R$2292,12,0)</f>
        <v>-6.1920000000000002</v>
      </c>
      <c r="M8" s="61">
        <f t="shared" ref="M8" si="3">RANK(L8,L$8:L$15,0)</f>
        <v>8</v>
      </c>
      <c r="N8" s="60">
        <f>VLOOKUP($A8,'Return Data'!$B$7:$R$2292,13,0)</f>
        <v>-11.7904</v>
      </c>
      <c r="O8" s="61">
        <f t="shared" ref="O8:O9" si="4">RANK(N8,N$8:N$15,0)</f>
        <v>8</v>
      </c>
      <c r="P8" s="60">
        <f>VLOOKUP($A8,'Return Data'!$B$7:$R$2292,16,0)</f>
        <v>10.105399999999999</v>
      </c>
      <c r="Q8" s="62">
        <f t="shared" ref="Q8" si="5">RANK(P8,P$8:P$15,0)</f>
        <v>8</v>
      </c>
    </row>
    <row r="9" spans="1:18" x14ac:dyDescent="0.3">
      <c r="A9" s="58" t="s">
        <v>377</v>
      </c>
      <c r="B9" s="59">
        <f>VLOOKUP($A9,'Return Data'!$B$7:$R$2292,3,0)</f>
        <v>44918</v>
      </c>
      <c r="C9" s="60">
        <f>VLOOKUP($A9,'Return Data'!$B$7:$R$2292,4,0)</f>
        <v>15.13</v>
      </c>
      <c r="D9" s="60">
        <f>VLOOKUP($A9,'Return Data'!$B$7:$R$2292,8,0)</f>
        <v>-3.3227000000000002</v>
      </c>
      <c r="E9" s="61">
        <f t="shared" ref="E9:E15" si="6">RANK(D9,D$8:D$15,0)</f>
        <v>1</v>
      </c>
      <c r="F9" s="60">
        <f>VLOOKUP($A9,'Return Data'!$B$7:$R$2292,9,0)</f>
        <v>-2.4500000000000002</v>
      </c>
      <c r="G9" s="61">
        <f t="shared" ref="G9" si="7">RANK(F9,F$8:F$15,0)</f>
        <v>2</v>
      </c>
      <c r="H9" s="60">
        <f>VLOOKUP($A9,'Return Data'!$B$7:$R$2292,10,0)</f>
        <v>0.86670000000000003</v>
      </c>
      <c r="I9" s="61">
        <f t="shared" ref="I9" si="8">RANK(H9,H$8:H$15,0)</f>
        <v>3</v>
      </c>
      <c r="J9" s="60">
        <f>VLOOKUP($A9,'Return Data'!$B$7:$R$2292,11,0)</f>
        <v>9.7172000000000001</v>
      </c>
      <c r="K9" s="61">
        <f t="shared" ref="K9" si="9">RANK(J9,J$8:J$15,0)</f>
        <v>7</v>
      </c>
      <c r="L9" s="60">
        <f>VLOOKUP($A9,'Return Data'!$B$7:$R$2292,12,0)</f>
        <v>-4.7828999999999997</v>
      </c>
      <c r="M9" s="61">
        <f t="shared" ref="M9" si="10">RANK(L9,L$8:L$15,0)</f>
        <v>6</v>
      </c>
      <c r="N9" s="60">
        <f>VLOOKUP($A9,'Return Data'!$B$7:$R$2292,13,0)</f>
        <v>-11</v>
      </c>
      <c r="O9" s="61">
        <f t="shared" si="4"/>
        <v>7</v>
      </c>
      <c r="P9" s="60">
        <f>VLOOKUP($A9,'Return Data'!$B$7:$R$2292,16,0)</f>
        <v>15.5619</v>
      </c>
      <c r="Q9" s="62">
        <f t="shared" ref="Q9" si="11">RANK(P9,P$8:P$15,0)</f>
        <v>3</v>
      </c>
    </row>
    <row r="10" spans="1:18" x14ac:dyDescent="0.3">
      <c r="A10" s="58" t="s">
        <v>1771</v>
      </c>
      <c r="B10" s="59">
        <f>VLOOKUP($A10,'Return Data'!$B$7:$R$2292,3,0)</f>
        <v>44918</v>
      </c>
      <c r="C10" s="60">
        <f>VLOOKUP($A10,'Return Data'!$B$7:$R$2292,4,0)</f>
        <v>13.51</v>
      </c>
      <c r="D10" s="60">
        <f>VLOOKUP($A10,'Return Data'!$B$7:$R$2292,8,0)</f>
        <v>-3.8433999999999999</v>
      </c>
      <c r="E10" s="61">
        <f t="shared" si="6"/>
        <v>3</v>
      </c>
      <c r="F10" s="60">
        <f>VLOOKUP($A10,'Return Data'!$B$7:$R$2292,9,0)</f>
        <v>-3.1541000000000001</v>
      </c>
      <c r="G10" s="61">
        <f t="shared" ref="G10:G15" si="12">RANK(F10,F$8:F$15,0)</f>
        <v>3</v>
      </c>
      <c r="H10" s="60">
        <f>VLOOKUP($A10,'Return Data'!$B$7:$R$2292,10,0)</f>
        <v>1.0470999999999999</v>
      </c>
      <c r="I10" s="61">
        <f t="shared" ref="I10:I15" si="13">RANK(H10,H$8:H$15,0)</f>
        <v>2</v>
      </c>
      <c r="J10" s="60">
        <f>VLOOKUP($A10,'Return Data'!$B$7:$R$2292,11,0)</f>
        <v>12.023199999999999</v>
      </c>
      <c r="K10" s="61">
        <f t="shared" ref="K10:K15" si="14">RANK(J10,J$8:J$15,0)</f>
        <v>3</v>
      </c>
      <c r="L10" s="60">
        <f>VLOOKUP($A10,'Return Data'!$B$7:$R$2292,12,0)</f>
        <v>1.1228</v>
      </c>
      <c r="M10" s="61">
        <f t="shared" ref="M10:M15" si="15">RANK(L10,L$8:L$15,0)</f>
        <v>2</v>
      </c>
      <c r="N10" s="60">
        <f>VLOOKUP($A10,'Return Data'!$B$7:$R$2292,13,0)</f>
        <v>-2.5253000000000001</v>
      </c>
      <c r="O10" s="61">
        <f t="shared" ref="O10" si="16">RANK(N10,N$8:N$15,0)</f>
        <v>4</v>
      </c>
      <c r="P10" s="60">
        <f>VLOOKUP($A10,'Return Data'!$B$7:$R$2292,16,0)</f>
        <v>14.6149</v>
      </c>
      <c r="Q10" s="62">
        <f t="shared" ref="Q10:Q15" si="17">RANK(P10,P$8:P$15,0)</f>
        <v>4</v>
      </c>
    </row>
    <row r="11" spans="1:18" x14ac:dyDescent="0.3">
      <c r="A11" s="58" t="s">
        <v>1772</v>
      </c>
      <c r="B11" s="59">
        <f>VLOOKUP($A11,'Return Data'!$B$7:$R$2292,3,0)</f>
        <v>44918</v>
      </c>
      <c r="C11" s="60">
        <f>VLOOKUP($A11,'Return Data'!$B$7:$R$2292,4,0)</f>
        <v>12.07</v>
      </c>
      <c r="D11" s="60">
        <f>VLOOKUP($A11,'Return Data'!$B$7:$R$2292,8,0)</f>
        <v>-3.8247</v>
      </c>
      <c r="E11" s="61">
        <f t="shared" si="6"/>
        <v>2</v>
      </c>
      <c r="F11" s="60">
        <f>VLOOKUP($A11,'Return Data'!$B$7:$R$2292,9,0)</f>
        <v>-3.2852999999999999</v>
      </c>
      <c r="G11" s="61">
        <f t="shared" si="12"/>
        <v>6</v>
      </c>
      <c r="H11" s="60">
        <f>VLOOKUP($A11,'Return Data'!$B$7:$R$2292,10,0)</f>
        <v>-1.3083</v>
      </c>
      <c r="I11" s="61">
        <f t="shared" si="13"/>
        <v>6</v>
      </c>
      <c r="J11" s="60">
        <f>VLOOKUP($A11,'Return Data'!$B$7:$R$2292,11,0)</f>
        <v>9.4288000000000007</v>
      </c>
      <c r="K11" s="61">
        <f t="shared" si="14"/>
        <v>8</v>
      </c>
      <c r="L11" s="60">
        <f>VLOOKUP($A11,'Return Data'!$B$7:$R$2292,12,0)</f>
        <v>-5.9969000000000001</v>
      </c>
      <c r="M11" s="61">
        <f t="shared" ref="M11" si="18">RANK(L11,L$8:L$15,0)</f>
        <v>7</v>
      </c>
      <c r="N11" s="60">
        <f>VLOOKUP($A11,'Return Data'!$B$7:$R$2292,13,0)</f>
        <v>-8.6297999999999995</v>
      </c>
      <c r="O11" s="61">
        <f t="shared" ref="O11:O15" si="19">RANK(N11,N$8:N$15,0)</f>
        <v>6</v>
      </c>
      <c r="P11" s="60">
        <f>VLOOKUP($A11,'Return Data'!$B$7:$R$2292,16,0)</f>
        <v>11.270799999999999</v>
      </c>
      <c r="Q11" s="62">
        <f t="shared" si="17"/>
        <v>6</v>
      </c>
    </row>
    <row r="12" spans="1:18" x14ac:dyDescent="0.3">
      <c r="A12" s="58" t="s">
        <v>1774</v>
      </c>
      <c r="B12" s="59">
        <f>VLOOKUP($A12,'Return Data'!$B$7:$R$2292,3,0)</f>
        <v>44918</v>
      </c>
      <c r="C12" s="60">
        <f>VLOOKUP($A12,'Return Data'!$B$7:$R$2292,4,0)</f>
        <v>12.250999999999999</v>
      </c>
      <c r="D12" s="60">
        <f>VLOOKUP($A12,'Return Data'!$B$7:$R$2292,8,0)</f>
        <v>-3.9740000000000002</v>
      </c>
      <c r="E12" s="61">
        <f t="shared" si="6"/>
        <v>4</v>
      </c>
      <c r="F12" s="60">
        <f>VLOOKUP($A12,'Return Data'!$B$7:$R$2292,9,0)</f>
        <v>-1.7641</v>
      </c>
      <c r="G12" s="61">
        <f t="shared" si="12"/>
        <v>1</v>
      </c>
      <c r="H12" s="60">
        <f>VLOOKUP($A12,'Return Data'!$B$7:$R$2292,10,0)</f>
        <v>3.3752</v>
      </c>
      <c r="I12" s="61">
        <f t="shared" si="13"/>
        <v>1</v>
      </c>
      <c r="J12" s="60">
        <f>VLOOKUP($A12,'Return Data'!$B$7:$R$2292,11,0)</f>
        <v>17.189599999999999</v>
      </c>
      <c r="K12" s="61">
        <f t="shared" si="14"/>
        <v>2</v>
      </c>
      <c r="L12" s="60">
        <f>VLOOKUP($A12,'Return Data'!$B$7:$R$2292,12,0)</f>
        <v>-0.42270000000000002</v>
      </c>
      <c r="M12" s="61">
        <f t="shared" si="15"/>
        <v>5</v>
      </c>
      <c r="N12" s="60">
        <f>VLOOKUP($A12,'Return Data'!$B$7:$R$2292,13,0)</f>
        <v>8.2000000000000007E-3</v>
      </c>
      <c r="O12" s="61">
        <f t="shared" si="19"/>
        <v>2</v>
      </c>
      <c r="P12" s="60">
        <f>VLOOKUP($A12,'Return Data'!$B$7:$R$2292,16,0)</f>
        <v>10.4435</v>
      </c>
      <c r="Q12" s="62">
        <f t="shared" si="17"/>
        <v>7</v>
      </c>
    </row>
    <row r="13" spans="1:18" x14ac:dyDescent="0.3">
      <c r="A13" s="58" t="s">
        <v>1776</v>
      </c>
      <c r="B13" s="59">
        <f>VLOOKUP($A13,'Return Data'!$B$7:$R$2292,3,0)</f>
        <v>44918</v>
      </c>
      <c r="C13" s="60">
        <f>VLOOKUP($A13,'Return Data'!$B$7:$R$2292,4,0)</f>
        <v>21.9633</v>
      </c>
      <c r="D13" s="60">
        <f>VLOOKUP($A13,'Return Data'!$B$7:$R$2292,8,0)</f>
        <v>-5.6782000000000004</v>
      </c>
      <c r="E13" s="61">
        <f t="shared" si="6"/>
        <v>8</v>
      </c>
      <c r="F13" s="60">
        <f>VLOOKUP($A13,'Return Data'!$B$7:$R$2292,9,0)</f>
        <v>-3.8818000000000001</v>
      </c>
      <c r="G13" s="61">
        <f t="shared" si="12"/>
        <v>7</v>
      </c>
      <c r="H13" s="60">
        <f>VLOOKUP($A13,'Return Data'!$B$7:$R$2292,10,0)</f>
        <v>-2.3654000000000002</v>
      </c>
      <c r="I13" s="61">
        <f t="shared" si="13"/>
        <v>7</v>
      </c>
      <c r="J13" s="60">
        <f>VLOOKUP($A13,'Return Data'!$B$7:$R$2292,11,0)</f>
        <v>20.522500000000001</v>
      </c>
      <c r="K13" s="61">
        <f t="shared" si="14"/>
        <v>1</v>
      </c>
      <c r="L13" s="60">
        <f>VLOOKUP($A13,'Return Data'!$B$7:$R$2292,12,0)</f>
        <v>12.812799999999999</v>
      </c>
      <c r="M13" s="61">
        <f t="shared" si="15"/>
        <v>1</v>
      </c>
      <c r="N13" s="60">
        <f>VLOOKUP($A13,'Return Data'!$B$7:$R$2292,13,0)</f>
        <v>13.430400000000001</v>
      </c>
      <c r="O13" s="61">
        <f t="shared" si="19"/>
        <v>1</v>
      </c>
      <c r="P13" s="60">
        <f>VLOOKUP($A13,'Return Data'!$B$7:$R$2292,16,0)</f>
        <v>44.646500000000003</v>
      </c>
      <c r="Q13" s="62">
        <f t="shared" si="17"/>
        <v>1</v>
      </c>
    </row>
    <row r="14" spans="1:18" x14ac:dyDescent="0.3">
      <c r="A14" s="58" t="s">
        <v>49</v>
      </c>
      <c r="B14" s="59">
        <f>VLOOKUP($A14,'Return Data'!$B$7:$R$2292,3,0)</f>
        <v>44918</v>
      </c>
      <c r="C14" s="60">
        <f>VLOOKUP($A14,'Return Data'!$B$7:$R$2292,4,0)</f>
        <v>16.61</v>
      </c>
      <c r="D14" s="60">
        <f>VLOOKUP($A14,'Return Data'!$B$7:$R$2292,8,0)</f>
        <v>-4.3754</v>
      </c>
      <c r="E14" s="61">
        <f t="shared" si="6"/>
        <v>5</v>
      </c>
      <c r="F14" s="60">
        <f>VLOOKUP($A14,'Return Data'!$B$7:$R$2292,9,0)</f>
        <v>-3.2614999999999998</v>
      </c>
      <c r="G14" s="61">
        <f t="shared" si="12"/>
        <v>5</v>
      </c>
      <c r="H14" s="60">
        <f>VLOOKUP($A14,'Return Data'!$B$7:$R$2292,10,0)</f>
        <v>-1.3071999999999999</v>
      </c>
      <c r="I14" s="61">
        <f t="shared" si="13"/>
        <v>5</v>
      </c>
      <c r="J14" s="60">
        <f>VLOOKUP($A14,'Return Data'!$B$7:$R$2292,11,0)</f>
        <v>10.659599999999999</v>
      </c>
      <c r="K14" s="61">
        <f t="shared" si="14"/>
        <v>6</v>
      </c>
      <c r="L14" s="60">
        <f>VLOOKUP($A14,'Return Data'!$B$7:$R$2292,12,0)</f>
        <v>0.9113</v>
      </c>
      <c r="M14" s="61">
        <f t="shared" si="15"/>
        <v>3</v>
      </c>
      <c r="N14" s="60">
        <f>VLOOKUP($A14,'Return Data'!$B$7:$R$2292,13,0)</f>
        <v>-2.9790000000000001</v>
      </c>
      <c r="O14" s="61">
        <f t="shared" si="19"/>
        <v>5</v>
      </c>
      <c r="P14" s="60">
        <f>VLOOKUP($A14,'Return Data'!$B$7:$R$2292,16,0)</f>
        <v>15.834300000000001</v>
      </c>
      <c r="Q14" s="62">
        <f t="shared" si="17"/>
        <v>2</v>
      </c>
    </row>
    <row r="15" spans="1:18" x14ac:dyDescent="0.3">
      <c r="A15" s="58" t="s">
        <v>50</v>
      </c>
      <c r="B15" s="59">
        <f>VLOOKUP($A15,'Return Data'!$B$7:$R$2292,3,0)</f>
        <v>44918</v>
      </c>
      <c r="C15" s="60">
        <f>VLOOKUP($A15,'Return Data'!$B$7:$R$2292,4,0)</f>
        <v>173.7133</v>
      </c>
      <c r="D15" s="60">
        <f>VLOOKUP($A15,'Return Data'!$B$7:$R$2292,8,0)</f>
        <v>-4.6695000000000002</v>
      </c>
      <c r="E15" s="61">
        <f t="shared" si="6"/>
        <v>7</v>
      </c>
      <c r="F15" s="60">
        <f>VLOOKUP($A15,'Return Data'!$B$7:$R$2292,9,0)</f>
        <v>-3.1941000000000002</v>
      </c>
      <c r="G15" s="61">
        <f t="shared" si="12"/>
        <v>4</v>
      </c>
      <c r="H15" s="60">
        <f>VLOOKUP($A15,'Return Data'!$B$7:$R$2292,10,0)</f>
        <v>-0.2225</v>
      </c>
      <c r="I15" s="61">
        <f t="shared" si="13"/>
        <v>4</v>
      </c>
      <c r="J15" s="60">
        <f>VLOOKUP($A15,'Return Data'!$B$7:$R$2292,11,0)</f>
        <v>11.868600000000001</v>
      </c>
      <c r="K15" s="61">
        <f t="shared" si="14"/>
        <v>4</v>
      </c>
      <c r="L15" s="60">
        <f>VLOOKUP($A15,'Return Data'!$B$7:$R$2292,12,0)</f>
        <v>0.122</v>
      </c>
      <c r="M15" s="61">
        <f t="shared" si="15"/>
        <v>4</v>
      </c>
      <c r="N15" s="60">
        <f>VLOOKUP($A15,'Return Data'!$B$7:$R$2292,13,0)</f>
        <v>-1.8676999999999999</v>
      </c>
      <c r="O15" s="61">
        <f t="shared" si="19"/>
        <v>3</v>
      </c>
      <c r="P15" s="60">
        <f>VLOOKUP($A15,'Return Data'!$B$7:$R$2292,16,0)</f>
        <v>13.6995</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-4.2912375000000003</v>
      </c>
      <c r="E17" s="69"/>
      <c r="F17" s="70">
        <f>AVERAGE(F8:F15)</f>
        <v>-3.1095874999999999</v>
      </c>
      <c r="G17" s="69"/>
      <c r="H17" s="70">
        <f>AVERAGE(H8:H15)</f>
        <v>-0.36930000000000007</v>
      </c>
      <c r="I17" s="69"/>
      <c r="J17" s="70">
        <f>AVERAGE(J8:J15)</f>
        <v>12.761800000000001</v>
      </c>
      <c r="K17" s="69"/>
      <c r="L17" s="70">
        <f>AVERAGE(L8:L15)</f>
        <v>-0.30320000000000003</v>
      </c>
      <c r="M17" s="69"/>
      <c r="N17" s="70">
        <f>AVERAGE(N8:N15)</f>
        <v>-3.1691999999999991</v>
      </c>
      <c r="O17" s="69"/>
      <c r="P17" s="70">
        <f>AVERAGE(P8:P15)</f>
        <v>17.022100000000002</v>
      </c>
      <c r="Q17" s="71"/>
    </row>
    <row r="18" spans="1:17" ht="15" customHeight="1" x14ac:dyDescent="0.3">
      <c r="A18" s="68" t="s">
        <v>28</v>
      </c>
      <c r="B18" s="69"/>
      <c r="C18" s="69"/>
      <c r="D18" s="70">
        <f>MIN(D8:D15)</f>
        <v>-5.6782000000000004</v>
      </c>
      <c r="E18" s="69"/>
      <c r="F18" s="70">
        <f>MIN(F8:F15)</f>
        <v>-3.8858000000000001</v>
      </c>
      <c r="G18" s="69"/>
      <c r="H18" s="70">
        <f>MIN(H8:H15)</f>
        <v>-3.04</v>
      </c>
      <c r="I18" s="69"/>
      <c r="J18" s="70">
        <f>MIN(J8:J15)</f>
        <v>9.4288000000000007</v>
      </c>
      <c r="K18" s="69"/>
      <c r="L18" s="70">
        <f>MIN(L8:L15)</f>
        <v>-6.1920000000000002</v>
      </c>
      <c r="M18" s="69"/>
      <c r="N18" s="70">
        <f>MIN(N8:N15)</f>
        <v>-11.7904</v>
      </c>
      <c r="O18" s="69"/>
      <c r="P18" s="70">
        <f>MIN(P8:P15)</f>
        <v>10.105399999999999</v>
      </c>
      <c r="Q18" s="71"/>
    </row>
    <row r="19" spans="1:17" ht="15" thickBot="1" x14ac:dyDescent="0.35">
      <c r="A19" s="72" t="s">
        <v>29</v>
      </c>
      <c r="B19" s="73"/>
      <c r="C19" s="73"/>
      <c r="D19" s="74">
        <f>MAX(D8:D15)</f>
        <v>-3.3227000000000002</v>
      </c>
      <c r="E19" s="73"/>
      <c r="F19" s="74">
        <f>MAX(F8:F15)</f>
        <v>-1.7641</v>
      </c>
      <c r="G19" s="73"/>
      <c r="H19" s="74">
        <f>MAX(H8:H15)</f>
        <v>3.3752</v>
      </c>
      <c r="I19" s="73"/>
      <c r="J19" s="74">
        <f>MAX(J8:J15)</f>
        <v>20.522500000000001</v>
      </c>
      <c r="K19" s="73"/>
      <c r="L19" s="74">
        <f>MAX(L8:L15)</f>
        <v>12.812799999999999</v>
      </c>
      <c r="M19" s="73"/>
      <c r="N19" s="74">
        <f>MAX(N8:N15)</f>
        <v>13.430400000000001</v>
      </c>
      <c r="O19" s="73"/>
      <c r="P19" s="74">
        <f>MAX(P8:P15)</f>
        <v>44.646500000000003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1769</v>
      </c>
      <c r="B8" s="59">
        <f>VLOOKUP($A8,'Return Data'!$B$7:$R$2292,3,0)</f>
        <v>44918</v>
      </c>
      <c r="C8" s="60">
        <f>VLOOKUP($A8,'Return Data'!$B$7:$R$2292,4,0)</f>
        <v>11.7</v>
      </c>
      <c r="D8" s="60">
        <f>VLOOKUP($A8,'Return Data'!$B$7:$R$2292,8,0)</f>
        <v>-4.6455000000000002</v>
      </c>
      <c r="E8" s="61">
        <f>RANK(D8,D$8:D$16,0)</f>
        <v>7</v>
      </c>
      <c r="F8" s="60">
        <f>VLOOKUP($A8,'Return Data'!$B$7:$R$2292,9,0)</f>
        <v>-4.0197000000000003</v>
      </c>
      <c r="G8" s="61">
        <f>RANK(F8,F$8:F$16,0)</f>
        <v>8</v>
      </c>
      <c r="H8" s="60">
        <f>VLOOKUP($A8,'Return Data'!$B$7:$R$2292,10,0)</f>
        <v>-3.3856000000000002</v>
      </c>
      <c r="I8" s="61">
        <f t="shared" ref="I8" si="0">RANK(H8,H$8:H$16,0)</f>
        <v>9</v>
      </c>
      <c r="J8" s="60">
        <f>VLOOKUP($A8,'Return Data'!$B$7:$R$2292,11,0)</f>
        <v>9.8591999999999995</v>
      </c>
      <c r="K8" s="61">
        <f t="shared" ref="K8" si="1">RANK(J8,J$8:J$16,0)</f>
        <v>7</v>
      </c>
      <c r="L8" s="60">
        <f>VLOOKUP($A8,'Return Data'!$B$7:$R$2292,12,0)</f>
        <v>-7.2164999999999999</v>
      </c>
      <c r="M8" s="61">
        <f t="shared" ref="M8" si="2">RANK(L8,L$8:L$16,0)</f>
        <v>8</v>
      </c>
      <c r="N8" s="60">
        <f>VLOOKUP($A8,'Return Data'!$B$7:$R$2292,13,0)</f>
        <v>-13.204700000000001</v>
      </c>
      <c r="O8" s="61">
        <f t="shared" ref="O8:O9" si="3">RANK(N8,N$8:N$16,0)</f>
        <v>9</v>
      </c>
      <c r="P8" s="60">
        <f>VLOOKUP($A8,'Return Data'!$B$7:$R$2292,16,0)</f>
        <v>8.1782000000000004</v>
      </c>
      <c r="Q8" s="62">
        <f t="shared" ref="Q8" si="4">RANK(P8,P$8:P$16,0)</f>
        <v>9</v>
      </c>
    </row>
    <row r="9" spans="1:17" x14ac:dyDescent="0.3">
      <c r="A9" s="58" t="s">
        <v>379</v>
      </c>
      <c r="B9" s="59">
        <f>VLOOKUP($A9,'Return Data'!$B$7:$R$2292,3,0)</f>
        <v>44918</v>
      </c>
      <c r="C9" s="60">
        <f>VLOOKUP($A9,'Return Data'!$B$7:$R$2292,4,0)</f>
        <v>14.47</v>
      </c>
      <c r="D9" s="60">
        <f>VLOOKUP($A9,'Return Data'!$B$7:$R$2292,8,0)</f>
        <v>-3.34</v>
      </c>
      <c r="E9" s="61">
        <f t="shared" ref="E9:E16" si="5">RANK(D9,D$8:D$16,0)</f>
        <v>1</v>
      </c>
      <c r="F9" s="60">
        <f>VLOOKUP($A9,'Return Data'!$B$7:$R$2292,9,0)</f>
        <v>-2.5589</v>
      </c>
      <c r="G9" s="61">
        <f t="shared" ref="G9:G16" si="6">RANK(F9,F$8:F$16,0)</f>
        <v>3</v>
      </c>
      <c r="H9" s="60">
        <f>VLOOKUP($A9,'Return Data'!$B$7:$R$2292,10,0)</f>
        <v>0.55589999999999995</v>
      </c>
      <c r="I9" s="61">
        <f t="shared" ref="I9" si="7">RANK(H9,H$8:H$16,0)</f>
        <v>4</v>
      </c>
      <c r="J9" s="60">
        <f>VLOOKUP($A9,'Return Data'!$B$7:$R$2292,11,0)</f>
        <v>8.9608000000000008</v>
      </c>
      <c r="K9" s="61">
        <f t="shared" ref="K9" si="8">RANK(J9,J$8:J$16,0)</f>
        <v>8</v>
      </c>
      <c r="L9" s="60">
        <f>VLOOKUP($A9,'Return Data'!$B$7:$R$2292,12,0)</f>
        <v>-5.7942999999999998</v>
      </c>
      <c r="M9" s="61">
        <f t="shared" ref="M9" si="9">RANK(L9,L$8:L$16,0)</f>
        <v>7</v>
      </c>
      <c r="N9" s="60">
        <f>VLOOKUP($A9,'Return Data'!$B$7:$R$2292,13,0)</f>
        <v>-12.2498</v>
      </c>
      <c r="O9" s="61">
        <f t="shared" si="3"/>
        <v>8</v>
      </c>
      <c r="P9" s="60">
        <f>VLOOKUP($A9,'Return Data'!$B$7:$R$2292,16,0)</f>
        <v>13.775499999999999</v>
      </c>
      <c r="Q9" s="62">
        <f t="shared" ref="Q9" si="10">RANK(P9,P$8:P$16,0)</f>
        <v>5</v>
      </c>
    </row>
    <row r="10" spans="1:17" x14ac:dyDescent="0.3">
      <c r="A10" s="58" t="s">
        <v>1770</v>
      </c>
      <c r="B10" s="59">
        <f>VLOOKUP($A10,'Return Data'!$B$7:$R$2292,3,0)</f>
        <v>44918</v>
      </c>
      <c r="C10" s="60">
        <f>VLOOKUP($A10,'Return Data'!$B$7:$R$2292,4,0)</f>
        <v>13.08</v>
      </c>
      <c r="D10" s="60">
        <f>VLOOKUP($A10,'Return Data'!$B$7:$R$2292,8,0)</f>
        <v>-3.8235000000000001</v>
      </c>
      <c r="E10" s="61">
        <f t="shared" si="5"/>
        <v>3</v>
      </c>
      <c r="F10" s="60">
        <f>VLOOKUP($A10,'Return Data'!$B$7:$R$2292,9,0)</f>
        <v>-3.2544</v>
      </c>
      <c r="G10" s="61">
        <f t="shared" si="6"/>
        <v>5</v>
      </c>
      <c r="H10" s="60">
        <f>VLOOKUP($A10,'Return Data'!$B$7:$R$2292,10,0)</f>
        <v>0.69279999999999997</v>
      </c>
      <c r="I10" s="61">
        <f t="shared" ref="I10:I16" si="11">RANK(H10,H$8:H$16,0)</f>
        <v>3</v>
      </c>
      <c r="J10" s="60">
        <f>VLOOKUP($A10,'Return Data'!$B$7:$R$2292,11,0)</f>
        <v>11.319100000000001</v>
      </c>
      <c r="K10" s="61">
        <f t="shared" ref="K10:K16" si="12">RANK(J10,J$8:J$16,0)</f>
        <v>5</v>
      </c>
      <c r="L10" s="60">
        <f>VLOOKUP($A10,'Return Data'!$B$7:$R$2292,12,0)</f>
        <v>0.15310000000000001</v>
      </c>
      <c r="M10" s="61">
        <f t="shared" ref="M10:M16" si="13">RANK(L10,L$8:L$16,0)</f>
        <v>4</v>
      </c>
      <c r="N10" s="60">
        <f>VLOOKUP($A10,'Return Data'!$B$7:$R$2292,13,0)</f>
        <v>-3.8235000000000001</v>
      </c>
      <c r="O10" s="61">
        <f t="shared" ref="O10:O16" si="14">RANK(N10,N$8:N$16,0)</f>
        <v>6</v>
      </c>
      <c r="P10" s="60">
        <f>VLOOKUP($A10,'Return Data'!$B$7:$R$2292,16,0)</f>
        <v>12.946300000000001</v>
      </c>
      <c r="Q10" s="62">
        <f t="shared" ref="Q10:Q16" si="15">RANK(P10,P$8:P$16,0)</f>
        <v>6</v>
      </c>
    </row>
    <row r="11" spans="1:17" x14ac:dyDescent="0.3">
      <c r="A11" s="58" t="s">
        <v>1773</v>
      </c>
      <c r="B11" s="59">
        <f>VLOOKUP($A11,'Return Data'!$B$7:$R$2292,3,0)</f>
        <v>44918</v>
      </c>
      <c r="C11" s="60">
        <f>VLOOKUP($A11,'Return Data'!$B$7:$R$2292,4,0)</f>
        <v>11.69</v>
      </c>
      <c r="D11" s="60">
        <f>VLOOKUP($A11,'Return Data'!$B$7:$R$2292,8,0)</f>
        <v>-3.8651</v>
      </c>
      <c r="E11" s="61">
        <f t="shared" si="5"/>
        <v>4</v>
      </c>
      <c r="F11" s="60">
        <f>VLOOKUP($A11,'Return Data'!$B$7:$R$2292,9,0)</f>
        <v>-3.4681999999999999</v>
      </c>
      <c r="G11" s="61">
        <f t="shared" ref="G11" si="16">RANK(F11,F$8:F$16,0)</f>
        <v>7</v>
      </c>
      <c r="H11" s="60">
        <f>VLOOKUP($A11,'Return Data'!$B$7:$R$2292,10,0)</f>
        <v>-1.7646999999999999</v>
      </c>
      <c r="I11" s="61">
        <f t="shared" si="11"/>
        <v>7</v>
      </c>
      <c r="J11" s="60">
        <f>VLOOKUP($A11,'Return Data'!$B$7:$R$2292,11,0)</f>
        <v>8.5421999999999993</v>
      </c>
      <c r="K11" s="61">
        <f t="shared" si="12"/>
        <v>9</v>
      </c>
      <c r="L11" s="60">
        <f>VLOOKUP($A11,'Return Data'!$B$7:$R$2292,12,0)</f>
        <v>-7.2222</v>
      </c>
      <c r="M11" s="61">
        <f t="shared" ref="M11" si="17">RANK(L11,L$8:L$16,0)</f>
        <v>9</v>
      </c>
      <c r="N11" s="60">
        <f>VLOOKUP($A11,'Return Data'!$B$7:$R$2292,13,0)</f>
        <v>-10.284000000000001</v>
      </c>
      <c r="O11" s="61">
        <f t="shared" ref="O11:O15" si="18">RANK(N11,N$8:N$16,0)</f>
        <v>7</v>
      </c>
      <c r="P11" s="60">
        <f>VLOOKUP($A11,'Return Data'!$B$7:$R$2292,16,0)</f>
        <v>9.2684999999999995</v>
      </c>
      <c r="Q11" s="62">
        <f t="shared" si="15"/>
        <v>7</v>
      </c>
    </row>
    <row r="12" spans="1:17" x14ac:dyDescent="0.3">
      <c r="A12" s="58" t="s">
        <v>1775</v>
      </c>
      <c r="B12" s="59">
        <f>VLOOKUP($A12,'Return Data'!$B$7:$R$2292,3,0)</f>
        <v>44918</v>
      </c>
      <c r="C12" s="60">
        <f>VLOOKUP($A12,'Return Data'!$B$7:$R$2292,4,0)</f>
        <v>11.827999999999999</v>
      </c>
      <c r="D12" s="60">
        <f>VLOOKUP($A12,'Return Data'!$B$7:$R$2292,8,0)</f>
        <v>-4.0324999999999998</v>
      </c>
      <c r="E12" s="61">
        <f t="shared" si="5"/>
        <v>5</v>
      </c>
      <c r="F12" s="60">
        <f>VLOOKUP($A12,'Return Data'!$B$7:$R$2292,9,0)</f>
        <v>-1.8993</v>
      </c>
      <c r="G12" s="61">
        <f t="shared" si="6"/>
        <v>1</v>
      </c>
      <c r="H12" s="60">
        <f>VLOOKUP($A12,'Return Data'!$B$7:$R$2292,10,0)</f>
        <v>2.9417</v>
      </c>
      <c r="I12" s="61">
        <f t="shared" si="11"/>
        <v>2</v>
      </c>
      <c r="J12" s="60">
        <f>VLOOKUP($A12,'Return Data'!$B$7:$R$2292,11,0)</f>
        <v>16.2</v>
      </c>
      <c r="K12" s="61">
        <f t="shared" si="12"/>
        <v>2</v>
      </c>
      <c r="L12" s="60">
        <f>VLOOKUP($A12,'Return Data'!$B$7:$R$2292,12,0)</f>
        <v>-1.6873</v>
      </c>
      <c r="M12" s="61">
        <f t="shared" si="13"/>
        <v>6</v>
      </c>
      <c r="N12" s="60">
        <f>VLOOKUP($A12,'Return Data'!$B$7:$R$2292,13,0)</f>
        <v>-1.6791</v>
      </c>
      <c r="O12" s="61">
        <f t="shared" si="18"/>
        <v>3</v>
      </c>
      <c r="P12" s="60">
        <f>VLOOKUP($A12,'Return Data'!$B$7:$R$2292,16,0)</f>
        <v>8.5609999999999999</v>
      </c>
      <c r="Q12" s="62">
        <f t="shared" si="15"/>
        <v>8</v>
      </c>
    </row>
    <row r="13" spans="1:17" x14ac:dyDescent="0.3">
      <c r="A13" s="58" t="s">
        <v>1992</v>
      </c>
      <c r="B13" s="59">
        <f>VLOOKUP($A13,'Return Data'!$B$7:$R$2292,3,0)</f>
        <v>44918</v>
      </c>
      <c r="C13" s="60">
        <f>VLOOKUP($A13,'Return Data'!$B$7:$R$2292,4,0)</f>
        <v>29.727</v>
      </c>
      <c r="D13" s="60">
        <f>VLOOKUP($A13,'Return Data'!$B$7:$R$2292,8,0)</f>
        <v>-3.6030000000000002</v>
      </c>
      <c r="E13" s="61">
        <f t="shared" si="5"/>
        <v>2</v>
      </c>
      <c r="F13" s="60">
        <f>VLOOKUP($A13,'Return Data'!$B$7:$R$2292,9,0)</f>
        <v>-2.1945000000000001</v>
      </c>
      <c r="G13" s="61">
        <f t="shared" si="6"/>
        <v>2</v>
      </c>
      <c r="H13" s="60">
        <f>VLOOKUP($A13,'Return Data'!$B$7:$R$2292,10,0)</f>
        <v>3.0184000000000002</v>
      </c>
      <c r="I13" s="61">
        <f t="shared" si="11"/>
        <v>1</v>
      </c>
      <c r="J13" s="60">
        <f>VLOOKUP($A13,'Return Data'!$B$7:$R$2292,11,0)</f>
        <v>13.652699999999999</v>
      </c>
      <c r="K13" s="61">
        <f t="shared" si="12"/>
        <v>3</v>
      </c>
      <c r="L13" s="60">
        <f>VLOOKUP($A13,'Return Data'!$B$7:$R$2292,12,0)</f>
        <v>1.8466</v>
      </c>
      <c r="M13" s="61">
        <f t="shared" si="13"/>
        <v>2</v>
      </c>
      <c r="N13" s="60">
        <f>VLOOKUP($A13,'Return Data'!$B$7:$R$2292,13,0)</f>
        <v>1.7490000000000001</v>
      </c>
      <c r="O13" s="61">
        <f t="shared" si="18"/>
        <v>2</v>
      </c>
      <c r="P13" s="60">
        <f>VLOOKUP($A13,'Return Data'!$B$7:$R$2292,16,0)</f>
        <v>14.688700000000001</v>
      </c>
      <c r="Q13" s="62">
        <f t="shared" si="15"/>
        <v>3</v>
      </c>
    </row>
    <row r="14" spans="1:17" x14ac:dyDescent="0.3">
      <c r="A14" s="58" t="s">
        <v>1777</v>
      </c>
      <c r="B14" s="59">
        <f>VLOOKUP($A14,'Return Data'!$B$7:$R$2292,3,0)</f>
        <v>44918</v>
      </c>
      <c r="C14" s="60">
        <f>VLOOKUP($A14,'Return Data'!$B$7:$R$2292,4,0)</f>
        <v>21.288699999999999</v>
      </c>
      <c r="D14" s="60">
        <f>VLOOKUP($A14,'Return Data'!$B$7:$R$2292,8,0)</f>
        <v>-5.7492000000000001</v>
      </c>
      <c r="E14" s="61">
        <f t="shared" si="5"/>
        <v>9</v>
      </c>
      <c r="F14" s="60">
        <f>VLOOKUP($A14,'Return Data'!$B$7:$R$2292,9,0)</f>
        <v>-4.0427</v>
      </c>
      <c r="G14" s="61">
        <f t="shared" si="6"/>
        <v>9</v>
      </c>
      <c r="H14" s="60">
        <f>VLOOKUP($A14,'Return Data'!$B$7:$R$2292,10,0)</f>
        <v>-2.8210999999999999</v>
      </c>
      <c r="I14" s="61">
        <f t="shared" si="11"/>
        <v>8</v>
      </c>
      <c r="J14" s="60">
        <f>VLOOKUP($A14,'Return Data'!$B$7:$R$2292,11,0)</f>
        <v>19.363399999999999</v>
      </c>
      <c r="K14" s="61">
        <f t="shared" si="12"/>
        <v>1</v>
      </c>
      <c r="L14" s="60">
        <f>VLOOKUP($A14,'Return Data'!$B$7:$R$2292,12,0)</f>
        <v>11.2681</v>
      </c>
      <c r="M14" s="61">
        <f t="shared" si="13"/>
        <v>1</v>
      </c>
      <c r="N14" s="60">
        <f>VLOOKUP($A14,'Return Data'!$B$7:$R$2292,13,0)</f>
        <v>11.518700000000001</v>
      </c>
      <c r="O14" s="61">
        <f t="shared" si="18"/>
        <v>1</v>
      </c>
      <c r="P14" s="60">
        <f>VLOOKUP($A14,'Return Data'!$B$7:$R$2292,16,0)</f>
        <v>42.544899999999998</v>
      </c>
      <c r="Q14" s="62">
        <f t="shared" si="15"/>
        <v>1</v>
      </c>
    </row>
    <row r="15" spans="1:17" x14ac:dyDescent="0.3">
      <c r="A15" s="58" t="s">
        <v>51</v>
      </c>
      <c r="B15" s="59">
        <f>VLOOKUP($A15,'Return Data'!$B$7:$R$2292,3,0)</f>
        <v>44918</v>
      </c>
      <c r="C15" s="60">
        <f>VLOOKUP($A15,'Return Data'!$B$7:$R$2292,4,0)</f>
        <v>16.22</v>
      </c>
      <c r="D15" s="60">
        <f>VLOOKUP($A15,'Return Data'!$B$7:$R$2292,8,0)</f>
        <v>-4.4759000000000002</v>
      </c>
      <c r="E15" s="61">
        <f t="shared" si="5"/>
        <v>6</v>
      </c>
      <c r="F15" s="60">
        <f>VLOOKUP($A15,'Return Data'!$B$7:$R$2292,9,0)</f>
        <v>-3.3372999999999999</v>
      </c>
      <c r="G15" s="61">
        <f t="shared" si="6"/>
        <v>6</v>
      </c>
      <c r="H15" s="60">
        <f>VLOOKUP($A15,'Return Data'!$B$7:$R$2292,10,0)</f>
        <v>-1.4581</v>
      </c>
      <c r="I15" s="61">
        <f t="shared" si="11"/>
        <v>6</v>
      </c>
      <c r="J15" s="60">
        <f>VLOOKUP($A15,'Return Data'!$B$7:$R$2292,11,0)</f>
        <v>10.2651</v>
      </c>
      <c r="K15" s="61">
        <f t="shared" si="12"/>
        <v>6</v>
      </c>
      <c r="L15" s="60">
        <f>VLOOKUP($A15,'Return Data'!$B$7:$R$2292,12,0)</f>
        <v>0.30919999999999997</v>
      </c>
      <c r="M15" s="61">
        <f t="shared" si="13"/>
        <v>3</v>
      </c>
      <c r="N15" s="60">
        <f>VLOOKUP($A15,'Return Data'!$B$7:$R$2292,13,0)</f>
        <v>-3.6817000000000002</v>
      </c>
      <c r="O15" s="61">
        <f t="shared" si="18"/>
        <v>5</v>
      </c>
      <c r="P15" s="60">
        <f>VLOOKUP($A15,'Return Data'!$B$7:$R$2292,16,0)</f>
        <v>15.0398</v>
      </c>
      <c r="Q15" s="62">
        <f t="shared" si="15"/>
        <v>2</v>
      </c>
    </row>
    <row r="16" spans="1:17" x14ac:dyDescent="0.3">
      <c r="A16" s="58" t="s">
        <v>52</v>
      </c>
      <c r="B16" s="59">
        <f>VLOOKUP($A16,'Return Data'!$B$7:$R$2292,3,0)</f>
        <v>44918</v>
      </c>
      <c r="C16" s="60">
        <f>VLOOKUP($A16,'Return Data'!$B$7:$R$2292,4,0)</f>
        <v>710.86491168709699</v>
      </c>
      <c r="D16" s="60">
        <f>VLOOKUP($A16,'Return Data'!$B$7:$R$2292,8,0)</f>
        <v>-4.6917999999999997</v>
      </c>
      <c r="E16" s="61">
        <f t="shared" si="5"/>
        <v>8</v>
      </c>
      <c r="F16" s="60">
        <f>VLOOKUP($A16,'Return Data'!$B$7:$R$2292,9,0)</f>
        <v>-3.2437</v>
      </c>
      <c r="G16" s="61">
        <f t="shared" si="6"/>
        <v>4</v>
      </c>
      <c r="H16" s="60">
        <f>VLOOKUP($A16,'Return Data'!$B$7:$R$2292,10,0)</f>
        <v>-0.38369999999999999</v>
      </c>
      <c r="I16" s="61">
        <f t="shared" si="11"/>
        <v>5</v>
      </c>
      <c r="J16" s="60">
        <f>VLOOKUP($A16,'Return Data'!$B$7:$R$2292,11,0)</f>
        <v>11.511799999999999</v>
      </c>
      <c r="K16" s="61">
        <f t="shared" si="12"/>
        <v>4</v>
      </c>
      <c r="L16" s="60">
        <f>VLOOKUP($A16,'Return Data'!$B$7:$R$2292,12,0)</f>
        <v>-0.35799999999999998</v>
      </c>
      <c r="M16" s="61">
        <f t="shared" si="13"/>
        <v>5</v>
      </c>
      <c r="N16" s="60">
        <f>VLOOKUP($A16,'Return Data'!$B$7:$R$2292,13,0)</f>
        <v>-2.5203000000000002</v>
      </c>
      <c r="O16" s="61">
        <f t="shared" si="14"/>
        <v>4</v>
      </c>
      <c r="P16" s="60">
        <f>VLOOKUP($A16,'Return Data'!$B$7:$R$2292,16,0)</f>
        <v>14.2545</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-4.2473888888888895</v>
      </c>
      <c r="E18" s="69"/>
      <c r="F18" s="70">
        <f>AVERAGE(F8:F16)</f>
        <v>-3.1131888888888888</v>
      </c>
      <c r="G18" s="69"/>
      <c r="H18" s="70">
        <f>AVERAGE(H8:H16)</f>
        <v>-0.28937777777777779</v>
      </c>
      <c r="I18" s="69"/>
      <c r="J18" s="70">
        <f>AVERAGE(J8:J16)</f>
        <v>12.186033333333333</v>
      </c>
      <c r="K18" s="69"/>
      <c r="L18" s="70">
        <f>AVERAGE(L8:L16)</f>
        <v>-0.96681111111111107</v>
      </c>
      <c r="M18" s="69"/>
      <c r="N18" s="70">
        <f>AVERAGE(N8:N16)</f>
        <v>-3.7972666666666663</v>
      </c>
      <c r="O18" s="69"/>
      <c r="P18" s="70">
        <f>AVERAGE(P8:P16)</f>
        <v>15.473044444444444</v>
      </c>
      <c r="Q18" s="71"/>
    </row>
    <row r="19" spans="1:17" x14ac:dyDescent="0.3">
      <c r="A19" s="68" t="s">
        <v>28</v>
      </c>
      <c r="B19" s="69"/>
      <c r="C19" s="69"/>
      <c r="D19" s="70">
        <f>MIN(D8:D16)</f>
        <v>-5.7492000000000001</v>
      </c>
      <c r="E19" s="69"/>
      <c r="F19" s="70">
        <f>MIN(F8:F16)</f>
        <v>-4.0427</v>
      </c>
      <c r="G19" s="69"/>
      <c r="H19" s="70">
        <f>MIN(H8:H16)</f>
        <v>-3.3856000000000002</v>
      </c>
      <c r="I19" s="69"/>
      <c r="J19" s="70">
        <f>MIN(J8:J16)</f>
        <v>8.5421999999999993</v>
      </c>
      <c r="K19" s="69"/>
      <c r="L19" s="70">
        <f>MIN(L8:L16)</f>
        <v>-7.2222</v>
      </c>
      <c r="M19" s="69"/>
      <c r="N19" s="70">
        <f>MIN(N8:N16)</f>
        <v>-13.204700000000001</v>
      </c>
      <c r="O19" s="69"/>
      <c r="P19" s="70">
        <f>MIN(P8:P16)</f>
        <v>8.1782000000000004</v>
      </c>
      <c r="Q19" s="71"/>
    </row>
    <row r="20" spans="1:17" ht="15" thickBot="1" x14ac:dyDescent="0.35">
      <c r="A20" s="72" t="s">
        <v>29</v>
      </c>
      <c r="B20" s="73"/>
      <c r="C20" s="73"/>
      <c r="D20" s="74">
        <f>MAX(D8:D16)</f>
        <v>-3.34</v>
      </c>
      <c r="E20" s="73"/>
      <c r="F20" s="74">
        <f>MAX(F8:F16)</f>
        <v>-1.8993</v>
      </c>
      <c r="G20" s="73"/>
      <c r="H20" s="74">
        <f>MAX(H8:H16)</f>
        <v>3.0184000000000002</v>
      </c>
      <c r="I20" s="73"/>
      <c r="J20" s="74">
        <f>MAX(J8:J16)</f>
        <v>19.363399999999999</v>
      </c>
      <c r="K20" s="73"/>
      <c r="L20" s="74">
        <f>MAX(L8:L16)</f>
        <v>11.2681</v>
      </c>
      <c r="M20" s="73"/>
      <c r="N20" s="74">
        <f>MAX(N8:N16)</f>
        <v>11.518700000000001</v>
      </c>
      <c r="O20" s="73"/>
      <c r="P20" s="74">
        <f>MAX(P8:P16)</f>
        <v>42.544899999999998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44918</v>
      </c>
      <c r="C8" s="60">
        <f>VLOOKUP($A8,'Return Data'!$B$7:$R$2292,4,0)</f>
        <v>41.970500000000001</v>
      </c>
      <c r="D8" s="60">
        <f>VLOOKUP($A8,'Return Data'!$B$7:$R$2292,9,0)</f>
        <v>6.2061000000000002</v>
      </c>
      <c r="E8" s="61">
        <f t="shared" ref="E8:E30" si="0">RANK(D8,D$8:D$30,0)</f>
        <v>14</v>
      </c>
      <c r="F8" s="60">
        <f>VLOOKUP($A8,'Return Data'!$B$7:$R$2292,10,0)</f>
        <v>7.0247000000000002</v>
      </c>
      <c r="G8" s="61">
        <f t="shared" ref="G8:G30" si="1">RANK(F8,F$8:F$30,0)</f>
        <v>12</v>
      </c>
      <c r="H8" s="60">
        <f>VLOOKUP($A8,'Return Data'!$B$7:$R$2292,11,0)</f>
        <v>7.3098000000000001</v>
      </c>
      <c r="I8" s="61">
        <f t="shared" ref="I8:I30" si="2">RANK(H8,H$8:H$30,0)</f>
        <v>3</v>
      </c>
      <c r="J8" s="60">
        <f>VLOOKUP($A8,'Return Data'!$B$7:$R$2292,12,0)</f>
        <v>5.1933999999999996</v>
      </c>
      <c r="K8" s="61">
        <f t="shared" ref="K8:K30" si="3">RANK(J8,J$8:J$30,0)</f>
        <v>3</v>
      </c>
      <c r="L8" s="60">
        <f>VLOOKUP($A8,'Return Data'!$B$7:$R$2292,13,0)</f>
        <v>4.8940000000000001</v>
      </c>
      <c r="M8" s="61">
        <f t="shared" ref="M8:M30" si="4">RANK(L8,L$8:L$30,0)</f>
        <v>3</v>
      </c>
      <c r="N8" s="60">
        <f>VLOOKUP($A8,'Return Data'!$B$7:$R$2292,17,0)</f>
        <v>4.7855999999999996</v>
      </c>
      <c r="O8" s="61">
        <f t="shared" ref="O8:O30" si="5">RANK(N8,N$8:N$30,0)</f>
        <v>6</v>
      </c>
      <c r="P8" s="60">
        <f>VLOOKUP($A8,'Return Data'!$B$7:$R$2292,14,0)</f>
        <v>7.0400999999999998</v>
      </c>
      <c r="Q8" s="61">
        <f t="shared" ref="Q8:Q30" si="6">RANK(P8,P$8:P$30,0)</f>
        <v>5</v>
      </c>
      <c r="R8" s="60">
        <f>VLOOKUP($A8,'Return Data'!$B$7:$R$2292,16,0)</f>
        <v>8.7294999999999998</v>
      </c>
      <c r="S8" s="62">
        <f t="shared" ref="S8:S30" si="7">RANK(R8,R$8:R$30,0)</f>
        <v>1</v>
      </c>
    </row>
    <row r="9" spans="1:19" x14ac:dyDescent="0.3">
      <c r="A9" s="77" t="s">
        <v>1269</v>
      </c>
      <c r="B9" s="59">
        <f>VLOOKUP($A9,'Return Data'!$B$7:$R$2292,3,0)</f>
        <v>44918</v>
      </c>
      <c r="C9" s="60">
        <f>VLOOKUP($A9,'Return Data'!$B$7:$R$2292,4,0)</f>
        <v>27.500499999999999</v>
      </c>
      <c r="D9" s="60">
        <f>VLOOKUP($A9,'Return Data'!$B$7:$R$2292,9,0)</f>
        <v>6.2076000000000002</v>
      </c>
      <c r="E9" s="61">
        <f t="shared" si="0"/>
        <v>13</v>
      </c>
      <c r="F9" s="60">
        <f>VLOOKUP($A9,'Return Data'!$B$7:$R$2292,10,0)</f>
        <v>7.0225</v>
      </c>
      <c r="G9" s="61">
        <f t="shared" si="1"/>
        <v>13</v>
      </c>
      <c r="H9" s="60">
        <f>VLOOKUP($A9,'Return Data'!$B$7:$R$2292,11,0)</f>
        <v>6.5407999999999999</v>
      </c>
      <c r="I9" s="61">
        <f t="shared" si="2"/>
        <v>10</v>
      </c>
      <c r="J9" s="60">
        <f>VLOOKUP($A9,'Return Data'!$B$7:$R$2292,12,0)</f>
        <v>4.4303999999999997</v>
      </c>
      <c r="K9" s="61">
        <f t="shared" si="3"/>
        <v>5</v>
      </c>
      <c r="L9" s="60">
        <f>VLOOKUP($A9,'Return Data'!$B$7:$R$2292,13,0)</f>
        <v>4.3813000000000004</v>
      </c>
      <c r="M9" s="61">
        <f t="shared" si="4"/>
        <v>6</v>
      </c>
      <c r="N9" s="60">
        <f>VLOOKUP($A9,'Return Data'!$B$7:$R$2292,17,0)</f>
        <v>4.3517999999999999</v>
      </c>
      <c r="O9" s="61">
        <f t="shared" si="5"/>
        <v>8</v>
      </c>
      <c r="P9" s="60">
        <f>VLOOKUP($A9,'Return Data'!$B$7:$R$2292,14,0)</f>
        <v>6.4356</v>
      </c>
      <c r="Q9" s="61">
        <f t="shared" si="6"/>
        <v>8</v>
      </c>
      <c r="R9" s="60">
        <f>VLOOKUP($A9,'Return Data'!$B$7:$R$2292,16,0)</f>
        <v>8.1997999999999998</v>
      </c>
      <c r="S9" s="62">
        <f t="shared" si="7"/>
        <v>3</v>
      </c>
    </row>
    <row r="10" spans="1:19" x14ac:dyDescent="0.3">
      <c r="A10" s="77" t="s">
        <v>1937</v>
      </c>
      <c r="B10" s="59">
        <f>VLOOKUP($A10,'Return Data'!$B$7:$R$2292,3,0)</f>
        <v>44918</v>
      </c>
      <c r="C10" s="60">
        <f>VLOOKUP($A10,'Return Data'!$B$7:$R$2292,4,0)</f>
        <v>25.879000000000001</v>
      </c>
      <c r="D10" s="60">
        <f>VLOOKUP($A10,'Return Data'!$B$7:$R$2292,9,0)</f>
        <v>6.3849</v>
      </c>
      <c r="E10" s="61">
        <f t="shared" si="0"/>
        <v>9</v>
      </c>
      <c r="F10" s="60">
        <f>VLOOKUP($A10,'Return Data'!$B$7:$R$2292,10,0)</f>
        <v>6.8413000000000004</v>
      </c>
      <c r="G10" s="61">
        <f t="shared" si="1"/>
        <v>16</v>
      </c>
      <c r="H10" s="60">
        <f>VLOOKUP($A10,'Return Data'!$B$7:$R$2292,11,0)</f>
        <v>6.7530000000000001</v>
      </c>
      <c r="I10" s="61">
        <f t="shared" si="2"/>
        <v>6</v>
      </c>
      <c r="J10" s="60">
        <f>VLOOKUP($A10,'Return Data'!$B$7:$R$2292,12,0)</f>
        <v>3.4239000000000002</v>
      </c>
      <c r="K10" s="61">
        <f t="shared" si="3"/>
        <v>18</v>
      </c>
      <c r="L10" s="60">
        <f>VLOOKUP($A10,'Return Data'!$B$7:$R$2292,13,0)</f>
        <v>3.6884999999999999</v>
      </c>
      <c r="M10" s="61">
        <f t="shared" si="4"/>
        <v>14</v>
      </c>
      <c r="N10" s="60">
        <f>VLOOKUP($A10,'Return Data'!$B$7:$R$2292,17,0)</f>
        <v>4.1223000000000001</v>
      </c>
      <c r="O10" s="61">
        <f t="shared" si="5"/>
        <v>10</v>
      </c>
      <c r="P10" s="60">
        <f>VLOOKUP($A10,'Return Data'!$B$7:$R$2292,14,0)</f>
        <v>5.4595000000000002</v>
      </c>
      <c r="Q10" s="61">
        <f t="shared" si="6"/>
        <v>19</v>
      </c>
      <c r="R10" s="60">
        <f>VLOOKUP($A10,'Return Data'!$B$7:$R$2292,16,0)</f>
        <v>8.0149000000000008</v>
      </c>
      <c r="S10" s="62">
        <f t="shared" si="7"/>
        <v>7</v>
      </c>
    </row>
    <row r="11" spans="1:19" x14ac:dyDescent="0.3">
      <c r="A11" s="77" t="s">
        <v>1986</v>
      </c>
      <c r="B11" s="59">
        <f>VLOOKUP($A11,'Return Data'!$B$7:$R$2292,3,0)</f>
        <v>44918</v>
      </c>
      <c r="C11" s="60">
        <f>VLOOKUP($A11,'Return Data'!$B$7:$R$2292,4,0)</f>
        <v>23.830400000000001</v>
      </c>
      <c r="D11" s="60">
        <f>VLOOKUP($A11,'Return Data'!$B$7:$R$2292,9,0)</f>
        <v>5.9462000000000002</v>
      </c>
      <c r="E11" s="61">
        <f t="shared" si="0"/>
        <v>18</v>
      </c>
      <c r="F11" s="60">
        <f>VLOOKUP($A11,'Return Data'!$B$7:$R$2292,10,0)</f>
        <v>35.7682</v>
      </c>
      <c r="G11" s="61">
        <f t="shared" si="1"/>
        <v>1</v>
      </c>
      <c r="H11" s="60">
        <f>VLOOKUP($A11,'Return Data'!$B$7:$R$2292,11,0)</f>
        <v>19.995000000000001</v>
      </c>
      <c r="I11" s="61">
        <f t="shared" si="2"/>
        <v>1</v>
      </c>
      <c r="J11" s="60">
        <f>VLOOKUP($A11,'Return Data'!$B$7:$R$2292,12,0)</f>
        <v>35.152799999999999</v>
      </c>
      <c r="K11" s="61">
        <f t="shared" si="3"/>
        <v>1</v>
      </c>
      <c r="L11" s="60">
        <f>VLOOKUP($A11,'Return Data'!$B$7:$R$2292,13,0)</f>
        <v>27.421700000000001</v>
      </c>
      <c r="M11" s="61">
        <f t="shared" si="4"/>
        <v>1</v>
      </c>
      <c r="N11" s="60">
        <f>VLOOKUP($A11,'Return Data'!$B$7:$R$2292,17,0)</f>
        <v>14.8424</v>
      </c>
      <c r="O11" s="61">
        <f t="shared" si="5"/>
        <v>1</v>
      </c>
      <c r="P11" s="60">
        <f>VLOOKUP($A11,'Return Data'!$B$7:$R$2292,14,0)</f>
        <v>9.4628999999999994</v>
      </c>
      <c r="Q11" s="61">
        <f t="shared" si="6"/>
        <v>1</v>
      </c>
      <c r="R11" s="60">
        <f>VLOOKUP($A11,'Return Data'!$B$7:$R$2292,16,0)</f>
        <v>6.6448999999999998</v>
      </c>
      <c r="S11" s="62">
        <f t="shared" si="7"/>
        <v>22</v>
      </c>
    </row>
    <row r="12" spans="1:19" x14ac:dyDescent="0.3">
      <c r="A12" s="77" t="s">
        <v>1273</v>
      </c>
      <c r="B12" s="59">
        <f>VLOOKUP($A12,'Return Data'!$B$7:$R$2292,3,0)</f>
        <v>44918</v>
      </c>
      <c r="C12" s="60">
        <f>VLOOKUP($A12,'Return Data'!$B$7:$R$2292,4,0)</f>
        <v>22.9785</v>
      </c>
      <c r="D12" s="60">
        <f>VLOOKUP($A12,'Return Data'!$B$7:$R$2292,9,0)</f>
        <v>6.2427000000000001</v>
      </c>
      <c r="E12" s="61">
        <f t="shared" si="0"/>
        <v>11</v>
      </c>
      <c r="F12" s="60">
        <f>VLOOKUP($A12,'Return Data'!$B$7:$R$2292,10,0)</f>
        <v>6.8258000000000001</v>
      </c>
      <c r="G12" s="61">
        <f t="shared" si="1"/>
        <v>17</v>
      </c>
      <c r="H12" s="60">
        <f>VLOOKUP($A12,'Return Data'!$B$7:$R$2292,11,0)</f>
        <v>5.6445999999999996</v>
      </c>
      <c r="I12" s="61">
        <f t="shared" si="2"/>
        <v>21</v>
      </c>
      <c r="J12" s="60">
        <f>VLOOKUP($A12,'Return Data'!$B$7:$R$2292,12,0)</f>
        <v>3.4594</v>
      </c>
      <c r="K12" s="61">
        <f t="shared" si="3"/>
        <v>16</v>
      </c>
      <c r="L12" s="60">
        <f>VLOOKUP($A12,'Return Data'!$B$7:$R$2292,13,0)</f>
        <v>3.4908999999999999</v>
      </c>
      <c r="M12" s="61">
        <f t="shared" si="4"/>
        <v>17</v>
      </c>
      <c r="N12" s="60">
        <f>VLOOKUP($A12,'Return Data'!$B$7:$R$2292,17,0)</f>
        <v>3.5190000000000001</v>
      </c>
      <c r="O12" s="61">
        <f t="shared" si="5"/>
        <v>20</v>
      </c>
      <c r="P12" s="60">
        <f>VLOOKUP($A12,'Return Data'!$B$7:$R$2292,14,0)</f>
        <v>5.4817999999999998</v>
      </c>
      <c r="Q12" s="61">
        <f t="shared" si="6"/>
        <v>18</v>
      </c>
      <c r="R12" s="60">
        <f>VLOOKUP($A12,'Return Data'!$B$7:$R$2292,16,0)</f>
        <v>7.1890999999999998</v>
      </c>
      <c r="S12" s="62">
        <f t="shared" si="7"/>
        <v>18</v>
      </c>
    </row>
    <row r="13" spans="1:19" x14ac:dyDescent="0.3">
      <c r="A13" s="77" t="s">
        <v>1275</v>
      </c>
      <c r="B13" s="59">
        <f>VLOOKUP($A13,'Return Data'!$B$7:$R$2292,3,0)</f>
        <v>44918</v>
      </c>
      <c r="C13" s="60">
        <f>VLOOKUP($A13,'Return Data'!$B$7:$R$2292,4,0)</f>
        <v>41.543300000000002</v>
      </c>
      <c r="D13" s="60">
        <f>VLOOKUP($A13,'Return Data'!$B$7:$R$2292,9,0)</f>
        <v>5.7939999999999996</v>
      </c>
      <c r="E13" s="61">
        <f t="shared" si="0"/>
        <v>21</v>
      </c>
      <c r="F13" s="60">
        <f>VLOOKUP($A13,'Return Data'!$B$7:$R$2292,10,0)</f>
        <v>6.6756000000000002</v>
      </c>
      <c r="G13" s="61">
        <f t="shared" si="1"/>
        <v>20</v>
      </c>
      <c r="H13" s="60">
        <f>VLOOKUP($A13,'Return Data'!$B$7:$R$2292,11,0)</f>
        <v>5.6860999999999997</v>
      </c>
      <c r="I13" s="61">
        <f t="shared" si="2"/>
        <v>19</v>
      </c>
      <c r="J13" s="60">
        <f>VLOOKUP($A13,'Return Data'!$B$7:$R$2292,12,0)</f>
        <v>3.4561000000000002</v>
      </c>
      <c r="K13" s="61">
        <f t="shared" si="3"/>
        <v>17</v>
      </c>
      <c r="L13" s="60">
        <f>VLOOKUP($A13,'Return Data'!$B$7:$R$2292,13,0)</f>
        <v>3.6154999999999999</v>
      </c>
      <c r="M13" s="61">
        <f t="shared" si="4"/>
        <v>15</v>
      </c>
      <c r="N13" s="60">
        <f>VLOOKUP($A13,'Return Data'!$B$7:$R$2292,17,0)</f>
        <v>3.5766</v>
      </c>
      <c r="O13" s="61">
        <f t="shared" si="5"/>
        <v>18</v>
      </c>
      <c r="P13" s="60">
        <f>VLOOKUP($A13,'Return Data'!$B$7:$R$2292,14,0)</f>
        <v>5.7042000000000002</v>
      </c>
      <c r="Q13" s="61">
        <f t="shared" si="6"/>
        <v>15</v>
      </c>
      <c r="R13" s="60">
        <f>VLOOKUP($A13,'Return Data'!$B$7:$R$2292,16,0)</f>
        <v>7.8372000000000002</v>
      </c>
      <c r="S13" s="62">
        <f t="shared" si="7"/>
        <v>9</v>
      </c>
    </row>
    <row r="14" spans="1:19" x14ac:dyDescent="0.3">
      <c r="A14" s="77" t="s">
        <v>1285</v>
      </c>
      <c r="B14" s="59">
        <f>VLOOKUP($A14,'Return Data'!$B$7:$R$2292,3,0)</f>
        <v>44918</v>
      </c>
      <c r="C14" s="60">
        <f>VLOOKUP($A14,'Return Data'!$B$7:$R$2292,4,0)</f>
        <v>4834.3986999999997</v>
      </c>
      <c r="D14" s="60">
        <f>VLOOKUP($A14,'Return Data'!$B$7:$R$2292,9,0)</f>
        <v>8.1854999999999993</v>
      </c>
      <c r="E14" s="61">
        <f t="shared" si="0"/>
        <v>1</v>
      </c>
      <c r="F14" s="60">
        <f>VLOOKUP($A14,'Return Data'!$B$7:$R$2292,10,0)</f>
        <v>9.6332000000000004</v>
      </c>
      <c r="G14" s="61">
        <f t="shared" si="1"/>
        <v>2</v>
      </c>
      <c r="H14" s="60">
        <f>VLOOKUP($A14,'Return Data'!$B$7:$R$2292,11,0)</f>
        <v>5.3658999999999999</v>
      </c>
      <c r="I14" s="61">
        <f t="shared" si="2"/>
        <v>23</v>
      </c>
      <c r="J14" s="60">
        <f>VLOOKUP($A14,'Return Data'!$B$7:$R$2292,12,0)</f>
        <v>3.1938</v>
      </c>
      <c r="K14" s="61">
        <f t="shared" si="3"/>
        <v>19</v>
      </c>
      <c r="L14" s="60">
        <f>VLOOKUP($A14,'Return Data'!$B$7:$R$2292,13,0)</f>
        <v>2.5764</v>
      </c>
      <c r="M14" s="61">
        <f t="shared" si="4"/>
        <v>23</v>
      </c>
      <c r="N14" s="60">
        <f>VLOOKUP($A14,'Return Data'!$B$7:$R$2292,17,0)</f>
        <v>9.0904000000000007</v>
      </c>
      <c r="O14" s="61">
        <f t="shared" si="5"/>
        <v>2</v>
      </c>
      <c r="P14" s="60">
        <f>VLOOKUP($A14,'Return Data'!$B$7:$R$2292,14,0)</f>
        <v>4.0444000000000004</v>
      </c>
      <c r="Q14" s="61">
        <f t="shared" si="6"/>
        <v>23</v>
      </c>
      <c r="R14" s="60">
        <f>VLOOKUP($A14,'Return Data'!$B$7:$R$2292,16,0)</f>
        <v>7.71</v>
      </c>
      <c r="S14" s="62">
        <f t="shared" si="7"/>
        <v>12</v>
      </c>
    </row>
    <row r="15" spans="1:19" x14ac:dyDescent="0.3">
      <c r="A15" s="77" t="s">
        <v>1287</v>
      </c>
      <c r="B15" s="59">
        <f>VLOOKUP($A15,'Return Data'!$B$7:$R$2292,3,0)</f>
        <v>44918</v>
      </c>
      <c r="C15" s="60">
        <f>VLOOKUP($A15,'Return Data'!$B$7:$R$2292,4,0)</f>
        <v>26.9832</v>
      </c>
      <c r="D15" s="60">
        <f>VLOOKUP($A15,'Return Data'!$B$7:$R$2292,9,0)</f>
        <v>6.7694000000000001</v>
      </c>
      <c r="E15" s="61">
        <f t="shared" si="0"/>
        <v>8</v>
      </c>
      <c r="F15" s="60">
        <f>VLOOKUP($A15,'Return Data'!$B$7:$R$2292,10,0)</f>
        <v>7.2058</v>
      </c>
      <c r="G15" s="61">
        <f t="shared" si="1"/>
        <v>11</v>
      </c>
      <c r="H15" s="60">
        <f>VLOOKUP($A15,'Return Data'!$B$7:$R$2292,11,0)</f>
        <v>6.5906000000000002</v>
      </c>
      <c r="I15" s="61">
        <f t="shared" si="2"/>
        <v>9</v>
      </c>
      <c r="J15" s="60">
        <f>VLOOKUP($A15,'Return Data'!$B$7:$R$2292,12,0)</f>
        <v>4.0830000000000002</v>
      </c>
      <c r="K15" s="61">
        <f t="shared" si="3"/>
        <v>7</v>
      </c>
      <c r="L15" s="60">
        <f>VLOOKUP($A15,'Return Data'!$B$7:$R$2292,13,0)</f>
        <v>3.9142000000000001</v>
      </c>
      <c r="M15" s="61">
        <f t="shared" si="4"/>
        <v>11</v>
      </c>
      <c r="N15" s="60">
        <f>VLOOKUP($A15,'Return Data'!$B$7:$R$2292,17,0)</f>
        <v>4.2556000000000003</v>
      </c>
      <c r="O15" s="61">
        <f t="shared" si="5"/>
        <v>9</v>
      </c>
      <c r="P15" s="60">
        <f>VLOOKUP($A15,'Return Data'!$B$7:$R$2292,14,0)</f>
        <v>6.5163000000000002</v>
      </c>
      <c r="Q15" s="61">
        <f t="shared" si="6"/>
        <v>6</v>
      </c>
      <c r="R15" s="60">
        <f>VLOOKUP($A15,'Return Data'!$B$7:$R$2292,16,0)</f>
        <v>8.06</v>
      </c>
      <c r="S15" s="62">
        <f t="shared" si="7"/>
        <v>6</v>
      </c>
    </row>
    <row r="16" spans="1:19" x14ac:dyDescent="0.3">
      <c r="A16" s="77" t="s">
        <v>1288</v>
      </c>
      <c r="B16" s="59">
        <f>VLOOKUP($A16,'Return Data'!$B$7:$R$2292,3,0)</f>
        <v>44918</v>
      </c>
      <c r="C16" s="60">
        <f>VLOOKUP($A16,'Return Data'!$B$7:$R$2292,4,0)</f>
        <v>23.0885</v>
      </c>
      <c r="D16" s="60">
        <f>VLOOKUP($A16,'Return Data'!$B$7:$R$2292,9,0)</f>
        <v>6.1116000000000001</v>
      </c>
      <c r="E16" s="61">
        <f t="shared" si="0"/>
        <v>15</v>
      </c>
      <c r="F16" s="60">
        <f>VLOOKUP($A16,'Return Data'!$B$7:$R$2292,10,0)</f>
        <v>6.5719000000000003</v>
      </c>
      <c r="G16" s="61">
        <f t="shared" si="1"/>
        <v>21</v>
      </c>
      <c r="H16" s="60">
        <f>VLOOKUP($A16,'Return Data'!$B$7:$R$2292,11,0)</f>
        <v>5.9177999999999997</v>
      </c>
      <c r="I16" s="61">
        <f t="shared" si="2"/>
        <v>17</v>
      </c>
      <c r="J16" s="60">
        <f>VLOOKUP($A16,'Return Data'!$B$7:$R$2292,12,0)</f>
        <v>3.0678000000000001</v>
      </c>
      <c r="K16" s="61">
        <f t="shared" si="3"/>
        <v>22</v>
      </c>
      <c r="L16" s="60">
        <f>VLOOKUP($A16,'Return Data'!$B$7:$R$2292,13,0)</f>
        <v>3.2641</v>
      </c>
      <c r="M16" s="61">
        <f t="shared" si="4"/>
        <v>21</v>
      </c>
      <c r="N16" s="60">
        <f>VLOOKUP($A16,'Return Data'!$B$7:$R$2292,17,0)</f>
        <v>3.3660000000000001</v>
      </c>
      <c r="O16" s="61">
        <f t="shared" si="5"/>
        <v>22</v>
      </c>
      <c r="P16" s="60">
        <f>VLOOKUP($A16,'Return Data'!$B$7:$R$2292,14,0)</f>
        <v>5.5787000000000004</v>
      </c>
      <c r="Q16" s="61">
        <f t="shared" si="6"/>
        <v>17</v>
      </c>
      <c r="R16" s="60">
        <f>VLOOKUP($A16,'Return Data'!$B$7:$R$2292,16,0)</f>
        <v>7.7018000000000004</v>
      </c>
      <c r="S16" s="62">
        <f t="shared" si="7"/>
        <v>13</v>
      </c>
    </row>
    <row r="17" spans="1:19" x14ac:dyDescent="0.3">
      <c r="A17" s="77" t="s">
        <v>1290</v>
      </c>
      <c r="B17" s="59">
        <f>VLOOKUP($A17,'Return Data'!$B$7:$R$2292,3,0)</f>
        <v>44918</v>
      </c>
      <c r="C17" s="60">
        <f>VLOOKUP($A17,'Return Data'!$B$7:$R$2292,4,0)</f>
        <v>53.305999999999997</v>
      </c>
      <c r="D17" s="60">
        <f>VLOOKUP($A17,'Return Data'!$B$7:$R$2292,9,0)</f>
        <v>5.9058000000000002</v>
      </c>
      <c r="E17" s="61">
        <f t="shared" si="0"/>
        <v>19</v>
      </c>
      <c r="F17" s="60">
        <f>VLOOKUP($A17,'Return Data'!$B$7:$R$2292,10,0)</f>
        <v>7.7050000000000001</v>
      </c>
      <c r="G17" s="61">
        <f t="shared" si="1"/>
        <v>5</v>
      </c>
      <c r="H17" s="60">
        <f>VLOOKUP($A17,'Return Data'!$B$7:$R$2292,11,0)</f>
        <v>8.5176999999999996</v>
      </c>
      <c r="I17" s="61">
        <f t="shared" si="2"/>
        <v>2</v>
      </c>
      <c r="J17" s="60">
        <f>VLOOKUP($A17,'Return Data'!$B$7:$R$2292,12,0)</f>
        <v>6.1848999999999998</v>
      </c>
      <c r="K17" s="61">
        <f t="shared" si="3"/>
        <v>2</v>
      </c>
      <c r="L17" s="60">
        <f>VLOOKUP($A17,'Return Data'!$B$7:$R$2292,13,0)</f>
        <v>5.4047000000000001</v>
      </c>
      <c r="M17" s="61">
        <f t="shared" si="4"/>
        <v>2</v>
      </c>
      <c r="N17" s="60">
        <f>VLOOKUP($A17,'Return Data'!$B$7:$R$2292,17,0)</f>
        <v>5.0949</v>
      </c>
      <c r="O17" s="61">
        <f t="shared" si="5"/>
        <v>5</v>
      </c>
      <c r="P17" s="60">
        <f>VLOOKUP($A17,'Return Data'!$B$7:$R$2292,14,0)</f>
        <v>7.1525999999999996</v>
      </c>
      <c r="Q17" s="61">
        <f t="shared" si="6"/>
        <v>4</v>
      </c>
      <c r="R17" s="60">
        <f>VLOOKUP($A17,'Return Data'!$B$7:$R$2292,16,0)</f>
        <v>8.5812000000000008</v>
      </c>
      <c r="S17" s="62">
        <f t="shared" si="7"/>
        <v>2</v>
      </c>
    </row>
    <row r="18" spans="1:19" x14ac:dyDescent="0.3">
      <c r="A18" s="77" t="s">
        <v>1292</v>
      </c>
      <c r="B18" s="59">
        <f>VLOOKUP($A18,'Return Data'!$B$7:$R$2292,3,0)</f>
        <v>44918</v>
      </c>
      <c r="C18" s="60">
        <f>VLOOKUP($A18,'Return Data'!$B$7:$R$2292,4,0)</f>
        <v>24.7973</v>
      </c>
      <c r="D18" s="60">
        <f>VLOOKUP($A18,'Return Data'!$B$7:$R$2292,9,0)</f>
        <v>7.3101000000000003</v>
      </c>
      <c r="E18" s="61">
        <f t="shared" si="0"/>
        <v>3</v>
      </c>
      <c r="F18" s="60">
        <f>VLOOKUP($A18,'Return Data'!$B$7:$R$2292,10,0)</f>
        <v>7.6786000000000003</v>
      </c>
      <c r="G18" s="61">
        <f t="shared" si="1"/>
        <v>6</v>
      </c>
      <c r="H18" s="60">
        <f>VLOOKUP($A18,'Return Data'!$B$7:$R$2292,11,0)</f>
        <v>6.8141999999999996</v>
      </c>
      <c r="I18" s="61">
        <f t="shared" si="2"/>
        <v>5</v>
      </c>
      <c r="J18" s="60">
        <f>VLOOKUP($A18,'Return Data'!$B$7:$R$2292,12,0)</f>
        <v>3.5823999999999998</v>
      </c>
      <c r="K18" s="61">
        <f t="shared" si="3"/>
        <v>14</v>
      </c>
      <c r="L18" s="60">
        <f>VLOOKUP($A18,'Return Data'!$B$7:$R$2292,13,0)</f>
        <v>3.5205000000000002</v>
      </c>
      <c r="M18" s="61">
        <f t="shared" si="4"/>
        <v>16</v>
      </c>
      <c r="N18" s="60">
        <f>VLOOKUP($A18,'Return Data'!$B$7:$R$2292,17,0)</f>
        <v>8.0390999999999995</v>
      </c>
      <c r="O18" s="61">
        <f t="shared" si="5"/>
        <v>3</v>
      </c>
      <c r="P18" s="60">
        <f>VLOOKUP($A18,'Return Data'!$B$7:$R$2292,14,0)</f>
        <v>8.8300999999999998</v>
      </c>
      <c r="Q18" s="61">
        <f t="shared" si="6"/>
        <v>2</v>
      </c>
      <c r="R18" s="60">
        <f>VLOOKUP($A18,'Return Data'!$B$7:$R$2292,16,0)</f>
        <v>7.7720000000000002</v>
      </c>
      <c r="S18" s="62">
        <f t="shared" si="7"/>
        <v>11</v>
      </c>
    </row>
    <row r="19" spans="1:19" x14ac:dyDescent="0.3">
      <c r="A19" s="77" t="s">
        <v>1293</v>
      </c>
      <c r="B19" s="59">
        <f>VLOOKUP($A19,'Return Data'!$B$7:$R$2292,3,0)</f>
        <v>44918</v>
      </c>
      <c r="C19" s="60">
        <f>VLOOKUP($A19,'Return Data'!$B$7:$R$2292,4,0)</f>
        <v>50.070399999999999</v>
      </c>
      <c r="D19" s="60">
        <f>VLOOKUP($A19,'Return Data'!$B$7:$R$2292,9,0)</f>
        <v>6.2427000000000001</v>
      </c>
      <c r="E19" s="61">
        <f t="shared" si="0"/>
        <v>11</v>
      </c>
      <c r="F19" s="60">
        <f>VLOOKUP($A19,'Return Data'!$B$7:$R$2292,10,0)</f>
        <v>7.9230999999999998</v>
      </c>
      <c r="G19" s="61">
        <f t="shared" si="1"/>
        <v>3</v>
      </c>
      <c r="H19" s="60">
        <f>VLOOKUP($A19,'Return Data'!$B$7:$R$2292,11,0)</f>
        <v>6.1132</v>
      </c>
      <c r="I19" s="61">
        <f t="shared" si="2"/>
        <v>15</v>
      </c>
      <c r="J19" s="60">
        <f>VLOOKUP($A19,'Return Data'!$B$7:$R$2292,12,0)</f>
        <v>3.1139999999999999</v>
      </c>
      <c r="K19" s="61">
        <f t="shared" si="3"/>
        <v>21</v>
      </c>
      <c r="L19" s="60">
        <f>VLOOKUP($A19,'Return Data'!$B$7:$R$2292,13,0)</f>
        <v>3.3184999999999998</v>
      </c>
      <c r="M19" s="61">
        <f t="shared" si="4"/>
        <v>20</v>
      </c>
      <c r="N19" s="60">
        <f>VLOOKUP($A19,'Return Data'!$B$7:$R$2292,17,0)</f>
        <v>3.6164999999999998</v>
      </c>
      <c r="O19" s="61">
        <f t="shared" si="5"/>
        <v>17</v>
      </c>
      <c r="P19" s="60">
        <f>VLOOKUP($A19,'Return Data'!$B$7:$R$2292,14,0)</f>
        <v>5.7317</v>
      </c>
      <c r="Q19" s="61">
        <f t="shared" si="6"/>
        <v>14</v>
      </c>
      <c r="R19" s="60">
        <f>VLOOKUP($A19,'Return Data'!$B$7:$R$2292,16,0)</f>
        <v>7.8407</v>
      </c>
      <c r="S19" s="62">
        <f t="shared" si="7"/>
        <v>8</v>
      </c>
    </row>
    <row r="20" spans="1:19" x14ac:dyDescent="0.3">
      <c r="A20" s="77" t="s">
        <v>1295</v>
      </c>
      <c r="B20" s="59">
        <f>VLOOKUP($A20,'Return Data'!$B$7:$R$2292,3,0)</f>
        <v>44918</v>
      </c>
      <c r="C20" s="60">
        <f>VLOOKUP($A20,'Return Data'!$B$7:$R$2292,4,0)</f>
        <v>1975.5737999999999</v>
      </c>
      <c r="D20" s="60">
        <f>VLOOKUP($A20,'Return Data'!$B$7:$R$2292,9,0)</f>
        <v>6.9713000000000003</v>
      </c>
      <c r="E20" s="61">
        <f t="shared" si="0"/>
        <v>4</v>
      </c>
      <c r="F20" s="60">
        <f>VLOOKUP($A20,'Return Data'!$B$7:$R$2292,10,0)</f>
        <v>7.4871999999999996</v>
      </c>
      <c r="G20" s="61">
        <f t="shared" si="1"/>
        <v>9</v>
      </c>
      <c r="H20" s="60">
        <f>VLOOKUP($A20,'Return Data'!$B$7:$R$2292,11,0)</f>
        <v>6.3639000000000001</v>
      </c>
      <c r="I20" s="61">
        <f t="shared" si="2"/>
        <v>12</v>
      </c>
      <c r="J20" s="60">
        <f>VLOOKUP($A20,'Return Data'!$B$7:$R$2292,12,0)</f>
        <v>3.5596000000000001</v>
      </c>
      <c r="K20" s="61">
        <f t="shared" si="3"/>
        <v>15</v>
      </c>
      <c r="L20" s="60">
        <f>VLOOKUP($A20,'Return Data'!$B$7:$R$2292,13,0)</f>
        <v>3.3910999999999998</v>
      </c>
      <c r="M20" s="61">
        <f t="shared" si="4"/>
        <v>19</v>
      </c>
      <c r="N20" s="60">
        <f>VLOOKUP($A20,'Return Data'!$B$7:$R$2292,17,0)</f>
        <v>3.5653999999999999</v>
      </c>
      <c r="O20" s="61">
        <f t="shared" si="5"/>
        <v>19</v>
      </c>
      <c r="P20" s="60">
        <f>VLOOKUP($A20,'Return Data'!$B$7:$R$2292,14,0)</f>
        <v>4.9736000000000002</v>
      </c>
      <c r="Q20" s="61">
        <f t="shared" si="6"/>
        <v>22</v>
      </c>
      <c r="R20" s="60">
        <f>VLOOKUP($A20,'Return Data'!$B$7:$R$2292,16,0)</f>
        <v>7.5888999999999998</v>
      </c>
      <c r="S20" s="62">
        <f t="shared" si="7"/>
        <v>14</v>
      </c>
    </row>
    <row r="21" spans="1:19" x14ac:dyDescent="0.3">
      <c r="A21" s="77" t="s">
        <v>1297</v>
      </c>
      <c r="B21" s="59">
        <f>VLOOKUP($A21,'Return Data'!$B$7:$R$2292,3,0)</f>
        <v>44918</v>
      </c>
      <c r="C21" s="60">
        <f>VLOOKUP($A21,'Return Data'!$B$7:$R$2292,4,0)</f>
        <v>3235.7658000000001</v>
      </c>
      <c r="D21" s="60">
        <f>VLOOKUP($A21,'Return Data'!$B$7:$R$2292,9,0)</f>
        <v>6.0328999999999997</v>
      </c>
      <c r="E21" s="61">
        <f t="shared" si="0"/>
        <v>16</v>
      </c>
      <c r="F21" s="60">
        <f>VLOOKUP($A21,'Return Data'!$B$7:$R$2292,10,0)</f>
        <v>6.7251000000000003</v>
      </c>
      <c r="G21" s="61">
        <f t="shared" si="1"/>
        <v>19</v>
      </c>
      <c r="H21" s="60">
        <f>VLOOKUP($A21,'Return Data'!$B$7:$R$2292,11,0)</f>
        <v>5.6506999999999996</v>
      </c>
      <c r="I21" s="61">
        <f t="shared" si="2"/>
        <v>20</v>
      </c>
      <c r="J21" s="60">
        <f>VLOOKUP($A21,'Return Data'!$B$7:$R$2292,12,0)</f>
        <v>3.1564000000000001</v>
      </c>
      <c r="K21" s="61">
        <f t="shared" si="3"/>
        <v>20</v>
      </c>
      <c r="L21" s="60">
        <f>VLOOKUP($A21,'Return Data'!$B$7:$R$2292,13,0)</f>
        <v>3.4340999999999999</v>
      </c>
      <c r="M21" s="61">
        <f t="shared" si="4"/>
        <v>18</v>
      </c>
      <c r="N21" s="60">
        <f>VLOOKUP($A21,'Return Data'!$B$7:$R$2292,17,0)</f>
        <v>3.4803999999999999</v>
      </c>
      <c r="O21" s="61">
        <f t="shared" si="5"/>
        <v>21</v>
      </c>
      <c r="P21" s="60">
        <f>VLOOKUP($A21,'Return Data'!$B$7:$R$2292,14,0)</f>
        <v>5.6947000000000001</v>
      </c>
      <c r="Q21" s="61">
        <f t="shared" si="6"/>
        <v>16</v>
      </c>
      <c r="R21" s="60">
        <f>VLOOKUP($A21,'Return Data'!$B$7:$R$2292,16,0)</f>
        <v>7.5682</v>
      </c>
      <c r="S21" s="62">
        <f t="shared" si="7"/>
        <v>15</v>
      </c>
    </row>
    <row r="22" spans="1:19" x14ac:dyDescent="0.3">
      <c r="A22" s="77" t="s">
        <v>1301</v>
      </c>
      <c r="B22" s="59">
        <f>VLOOKUP($A22,'Return Data'!$B$7:$R$2292,3,0)</f>
        <v>44918</v>
      </c>
      <c r="C22" s="60">
        <f>VLOOKUP($A22,'Return Data'!$B$7:$R$2292,4,0)</f>
        <v>46.951799999999999</v>
      </c>
      <c r="D22" s="60">
        <f>VLOOKUP($A22,'Return Data'!$B$7:$R$2292,9,0)</f>
        <v>5.6962999999999999</v>
      </c>
      <c r="E22" s="61">
        <f t="shared" si="0"/>
        <v>22</v>
      </c>
      <c r="F22" s="60">
        <f>VLOOKUP($A22,'Return Data'!$B$7:$R$2292,10,0)</f>
        <v>7.8379000000000003</v>
      </c>
      <c r="G22" s="61">
        <f t="shared" si="1"/>
        <v>4</v>
      </c>
      <c r="H22" s="60">
        <f>VLOOKUP($A22,'Return Data'!$B$7:$R$2292,11,0)</f>
        <v>7.0171000000000001</v>
      </c>
      <c r="I22" s="61">
        <f t="shared" si="2"/>
        <v>4</v>
      </c>
      <c r="J22" s="60">
        <f>VLOOKUP($A22,'Return Data'!$B$7:$R$2292,12,0)</f>
        <v>3.9864999999999999</v>
      </c>
      <c r="K22" s="61">
        <f t="shared" si="3"/>
        <v>10</v>
      </c>
      <c r="L22" s="60">
        <f>VLOOKUP($A22,'Return Data'!$B$7:$R$2292,13,0)</f>
        <v>3.8433000000000002</v>
      </c>
      <c r="M22" s="61">
        <f t="shared" si="4"/>
        <v>12</v>
      </c>
      <c r="N22" s="60">
        <f>VLOOKUP($A22,'Return Data'!$B$7:$R$2292,17,0)</f>
        <v>4.0301</v>
      </c>
      <c r="O22" s="61">
        <f t="shared" si="5"/>
        <v>11</v>
      </c>
      <c r="P22" s="60">
        <f>VLOOKUP($A22,'Return Data'!$B$7:$R$2292,14,0)</f>
        <v>6.2439</v>
      </c>
      <c r="Q22" s="61">
        <f t="shared" si="6"/>
        <v>9</v>
      </c>
      <c r="R22" s="60">
        <f>VLOOKUP($A22,'Return Data'!$B$7:$R$2292,16,0)</f>
        <v>8.0668000000000006</v>
      </c>
      <c r="S22" s="62">
        <f t="shared" si="7"/>
        <v>5</v>
      </c>
    </row>
    <row r="23" spans="1:19" x14ac:dyDescent="0.3">
      <c r="A23" s="77" t="s">
        <v>1302</v>
      </c>
      <c r="B23" s="59">
        <f>VLOOKUP($A23,'Return Data'!$B$7:$R$2292,3,0)</f>
        <v>44918</v>
      </c>
      <c r="C23" s="60">
        <f>VLOOKUP($A23,'Return Data'!$B$7:$R$2292,4,0)</f>
        <v>12.738</v>
      </c>
      <c r="D23" s="60">
        <f>VLOOKUP($A23,'Return Data'!$B$7:$R$2292,9,0)</f>
        <v>5.5556000000000001</v>
      </c>
      <c r="E23" s="61">
        <f t="shared" si="0"/>
        <v>23</v>
      </c>
      <c r="F23" s="60">
        <f>VLOOKUP($A23,'Return Data'!$B$7:$R$2292,10,0)</f>
        <v>6.3720999999999997</v>
      </c>
      <c r="G23" s="61">
        <f t="shared" si="1"/>
        <v>23</v>
      </c>
      <c r="H23" s="60">
        <f>VLOOKUP($A23,'Return Data'!$B$7:$R$2292,11,0)</f>
        <v>5.4085999999999999</v>
      </c>
      <c r="I23" s="61">
        <f t="shared" si="2"/>
        <v>22</v>
      </c>
      <c r="J23" s="60">
        <f>VLOOKUP($A23,'Return Data'!$B$7:$R$2292,12,0)</f>
        <v>2.8927999999999998</v>
      </c>
      <c r="K23" s="61">
        <f t="shared" si="3"/>
        <v>23</v>
      </c>
      <c r="L23" s="60">
        <f>VLOOKUP($A23,'Return Data'!$B$7:$R$2292,13,0)</f>
        <v>3.0808</v>
      </c>
      <c r="M23" s="61">
        <f t="shared" si="4"/>
        <v>22</v>
      </c>
      <c r="N23" s="60">
        <f>VLOOKUP($A23,'Return Data'!$B$7:$R$2292,17,0)</f>
        <v>3.2159</v>
      </c>
      <c r="O23" s="61">
        <f t="shared" si="5"/>
        <v>23</v>
      </c>
      <c r="P23" s="60">
        <f>VLOOKUP($A23,'Return Data'!$B$7:$R$2292,14,0)</f>
        <v>5.2195999999999998</v>
      </c>
      <c r="Q23" s="61">
        <f t="shared" si="6"/>
        <v>21</v>
      </c>
      <c r="R23" s="60">
        <f>VLOOKUP($A23,'Return Data'!$B$7:$R$2292,16,0)</f>
        <v>6.4134000000000002</v>
      </c>
      <c r="S23" s="62">
        <f t="shared" si="7"/>
        <v>23</v>
      </c>
    </row>
    <row r="24" spans="1:19" x14ac:dyDescent="0.3">
      <c r="A24" s="77" t="s">
        <v>1304</v>
      </c>
      <c r="B24" s="59">
        <f>VLOOKUP($A24,'Return Data'!$B$7:$R$2292,3,0)</f>
        <v>44918</v>
      </c>
      <c r="C24" s="60">
        <f>VLOOKUP($A24,'Return Data'!$B$7:$R$2292,4,0)</f>
        <v>13.6625</v>
      </c>
      <c r="D24" s="60">
        <f>VLOOKUP($A24,'Return Data'!$B$7:$R$2292,9,0)</f>
        <v>6.3556999999999997</v>
      </c>
      <c r="E24" s="61">
        <f t="shared" si="0"/>
        <v>10</v>
      </c>
      <c r="F24" s="60">
        <f>VLOOKUP($A24,'Return Data'!$B$7:$R$2292,10,0)</f>
        <v>6.7312000000000003</v>
      </c>
      <c r="G24" s="61">
        <f t="shared" si="1"/>
        <v>18</v>
      </c>
      <c r="H24" s="60">
        <f>VLOOKUP($A24,'Return Data'!$B$7:$R$2292,11,0)</f>
        <v>6.1535000000000002</v>
      </c>
      <c r="I24" s="61">
        <f t="shared" si="2"/>
        <v>13</v>
      </c>
      <c r="J24" s="60">
        <f>VLOOKUP($A24,'Return Data'!$B$7:$R$2292,12,0)</f>
        <v>3.9371</v>
      </c>
      <c r="K24" s="61">
        <f t="shared" si="3"/>
        <v>11</v>
      </c>
      <c r="L24" s="60">
        <f>VLOOKUP($A24,'Return Data'!$B$7:$R$2292,13,0)</f>
        <v>3.9470999999999998</v>
      </c>
      <c r="M24" s="61">
        <f t="shared" si="4"/>
        <v>10</v>
      </c>
      <c r="N24" s="60">
        <f>VLOOKUP($A24,'Return Data'!$B$7:$R$2292,17,0)</f>
        <v>3.9565999999999999</v>
      </c>
      <c r="O24" s="61">
        <f t="shared" si="5"/>
        <v>12</v>
      </c>
      <c r="P24" s="60">
        <f>VLOOKUP($A24,'Return Data'!$B$7:$R$2292,14,0)</f>
        <v>5.7426000000000004</v>
      </c>
      <c r="Q24" s="61">
        <f t="shared" si="6"/>
        <v>13</v>
      </c>
      <c r="R24" s="60">
        <f>VLOOKUP($A24,'Return Data'!$B$7:$R$2292,16,0)</f>
        <v>6.7533000000000003</v>
      </c>
      <c r="S24" s="62">
        <f t="shared" si="7"/>
        <v>21</v>
      </c>
    </row>
    <row r="25" spans="1:19" x14ac:dyDescent="0.3">
      <c r="A25" s="77" t="s">
        <v>1306</v>
      </c>
      <c r="B25" s="59">
        <f>VLOOKUP($A25,'Return Data'!$B$7:$R$2292,3,0)</f>
        <v>44918</v>
      </c>
      <c r="C25" s="60">
        <f>VLOOKUP($A25,'Return Data'!$B$7:$R$2292,4,0)</f>
        <v>46.744399999999999</v>
      </c>
      <c r="D25" s="60">
        <f>VLOOKUP($A25,'Return Data'!$B$7:$R$2292,9,0)</f>
        <v>6.8367000000000004</v>
      </c>
      <c r="E25" s="61">
        <f t="shared" si="0"/>
        <v>7</v>
      </c>
      <c r="F25" s="60">
        <f>VLOOKUP($A25,'Return Data'!$B$7:$R$2292,10,0)</f>
        <v>7.5381999999999998</v>
      </c>
      <c r="G25" s="61">
        <f t="shared" si="1"/>
        <v>8</v>
      </c>
      <c r="H25" s="60">
        <f>VLOOKUP($A25,'Return Data'!$B$7:$R$2292,11,0)</f>
        <v>6.6780999999999997</v>
      </c>
      <c r="I25" s="61">
        <f t="shared" si="2"/>
        <v>8</v>
      </c>
      <c r="J25" s="60">
        <f>VLOOKUP($A25,'Return Data'!$B$7:$R$2292,12,0)</f>
        <v>3.7877999999999998</v>
      </c>
      <c r="K25" s="61">
        <f t="shared" si="3"/>
        <v>12</v>
      </c>
      <c r="L25" s="60">
        <f>VLOOKUP($A25,'Return Data'!$B$7:$R$2292,13,0)</f>
        <v>4.0006000000000004</v>
      </c>
      <c r="M25" s="61">
        <f t="shared" si="4"/>
        <v>8</v>
      </c>
      <c r="N25" s="60">
        <f>VLOOKUP($A25,'Return Data'!$B$7:$R$2292,17,0)</f>
        <v>4.6898</v>
      </c>
      <c r="O25" s="61">
        <f t="shared" si="5"/>
        <v>7</v>
      </c>
      <c r="P25" s="60">
        <f>VLOOKUP($A25,'Return Data'!$B$7:$R$2292,14,0)</f>
        <v>6.5007999999999999</v>
      </c>
      <c r="Q25" s="61">
        <f t="shared" si="6"/>
        <v>7</v>
      </c>
      <c r="R25" s="60">
        <f>VLOOKUP($A25,'Return Data'!$B$7:$R$2292,16,0)</f>
        <v>8.1342999999999996</v>
      </c>
      <c r="S25" s="62">
        <f t="shared" si="7"/>
        <v>4</v>
      </c>
    </row>
    <row r="26" spans="1:19" x14ac:dyDescent="0.3">
      <c r="A26" s="77" t="s">
        <v>1895</v>
      </c>
      <c r="B26" s="59">
        <f>VLOOKUP($A26,'Return Data'!$B$7:$R$2292,3,0)</f>
        <v>44918</v>
      </c>
      <c r="C26" s="60">
        <f>VLOOKUP($A26,'Return Data'!$B$7:$R$2292,4,0)</f>
        <v>40.760300000000001</v>
      </c>
      <c r="D26" s="60">
        <f>VLOOKUP($A26,'Return Data'!$B$7:$R$2292,9,0)</f>
        <v>5.8636999999999997</v>
      </c>
      <c r="E26" s="61">
        <f t="shared" si="0"/>
        <v>20</v>
      </c>
      <c r="F26" s="60">
        <f>VLOOKUP($A26,'Return Data'!$B$7:$R$2292,10,0)</f>
        <v>6.5598999999999998</v>
      </c>
      <c r="G26" s="61">
        <f t="shared" si="1"/>
        <v>22</v>
      </c>
      <c r="H26" s="60">
        <f>VLOOKUP($A26,'Return Data'!$B$7:$R$2292,11,0)</f>
        <v>5.9618000000000002</v>
      </c>
      <c r="I26" s="61">
        <f t="shared" si="2"/>
        <v>16</v>
      </c>
      <c r="J26" s="60">
        <f>VLOOKUP($A26,'Return Data'!$B$7:$R$2292,12,0)</f>
        <v>4.0350999999999999</v>
      </c>
      <c r="K26" s="61">
        <f t="shared" si="3"/>
        <v>8</v>
      </c>
      <c r="L26" s="60">
        <f>VLOOKUP($A26,'Return Data'!$B$7:$R$2292,13,0)</f>
        <v>3.9651999999999998</v>
      </c>
      <c r="M26" s="61">
        <f t="shared" si="4"/>
        <v>9</v>
      </c>
      <c r="N26" s="60">
        <f>VLOOKUP($A26,'Return Data'!$B$7:$R$2292,17,0)</f>
        <v>3.8807</v>
      </c>
      <c r="O26" s="61">
        <f t="shared" si="5"/>
        <v>14</v>
      </c>
      <c r="P26" s="60">
        <f>VLOOKUP($A26,'Return Data'!$B$7:$R$2292,14,0)</f>
        <v>5.4398999999999997</v>
      </c>
      <c r="Q26" s="61">
        <f t="shared" si="6"/>
        <v>20</v>
      </c>
      <c r="R26" s="60">
        <f>VLOOKUP($A26,'Return Data'!$B$7:$R$2292,16,0)</f>
        <v>7.0937000000000001</v>
      </c>
      <c r="S26" s="62">
        <f t="shared" si="7"/>
        <v>19</v>
      </c>
    </row>
    <row r="27" spans="1:19" x14ac:dyDescent="0.3">
      <c r="A27" s="77" t="s">
        <v>1307</v>
      </c>
      <c r="B27" s="59">
        <f>VLOOKUP($A27,'Return Data'!$B$7:$R$2292,3,0)</f>
        <v>44918</v>
      </c>
      <c r="C27" s="60">
        <f>VLOOKUP($A27,'Return Data'!$B$7:$R$2292,4,0)</f>
        <v>28.000900000000001</v>
      </c>
      <c r="D27" s="60">
        <f>VLOOKUP($A27,'Return Data'!$B$7:$R$2292,9,0)</f>
        <v>6.8822000000000001</v>
      </c>
      <c r="E27" s="61">
        <f t="shared" si="0"/>
        <v>6</v>
      </c>
      <c r="F27" s="60">
        <f>VLOOKUP($A27,'Return Data'!$B$7:$R$2292,10,0)</f>
        <v>7.5598999999999998</v>
      </c>
      <c r="G27" s="61">
        <f t="shared" si="1"/>
        <v>7</v>
      </c>
      <c r="H27" s="60">
        <f>VLOOKUP($A27,'Return Data'!$B$7:$R$2292,11,0)</f>
        <v>6.1291000000000002</v>
      </c>
      <c r="I27" s="61">
        <f t="shared" si="2"/>
        <v>14</v>
      </c>
      <c r="J27" s="60">
        <f>VLOOKUP($A27,'Return Data'!$B$7:$R$2292,12,0)</f>
        <v>4.0067000000000004</v>
      </c>
      <c r="K27" s="61">
        <f t="shared" si="3"/>
        <v>9</v>
      </c>
      <c r="L27" s="60">
        <f>VLOOKUP($A27,'Return Data'!$B$7:$R$2292,13,0)</f>
        <v>4.0580999999999996</v>
      </c>
      <c r="M27" s="61">
        <f t="shared" si="4"/>
        <v>7</v>
      </c>
      <c r="N27" s="60">
        <f>VLOOKUP($A27,'Return Data'!$B$7:$R$2292,17,0)</f>
        <v>3.7241</v>
      </c>
      <c r="O27" s="61">
        <f t="shared" si="5"/>
        <v>15</v>
      </c>
      <c r="P27" s="60">
        <f>VLOOKUP($A27,'Return Data'!$B$7:$R$2292,14,0)</f>
        <v>5.8627000000000002</v>
      </c>
      <c r="Q27" s="61">
        <f t="shared" si="6"/>
        <v>12</v>
      </c>
      <c r="R27" s="60">
        <f>VLOOKUP($A27,'Return Data'!$B$7:$R$2292,16,0)</f>
        <v>7.8158000000000003</v>
      </c>
      <c r="S27" s="62">
        <f t="shared" si="7"/>
        <v>10</v>
      </c>
    </row>
    <row r="28" spans="1:19" x14ac:dyDescent="0.3">
      <c r="A28" s="77" t="s">
        <v>1874</v>
      </c>
      <c r="B28" s="59">
        <f>VLOOKUP($A28,'Return Data'!$B$7:$R$2292,3,0)</f>
        <v>44918</v>
      </c>
      <c r="C28" s="60">
        <f>VLOOKUP($A28,'Return Data'!$B$7:$R$2292,4,0)</f>
        <v>39.258299999999998</v>
      </c>
      <c r="D28" s="60">
        <f>VLOOKUP($A28,'Return Data'!$B$7:$R$2292,9,0)</f>
        <v>8.0140999999999991</v>
      </c>
      <c r="E28" s="61">
        <f t="shared" si="0"/>
        <v>2</v>
      </c>
      <c r="F28" s="60">
        <f>VLOOKUP($A28,'Return Data'!$B$7:$R$2292,10,0)</f>
        <v>7.4396000000000004</v>
      </c>
      <c r="G28" s="61">
        <f t="shared" si="1"/>
        <v>10</v>
      </c>
      <c r="H28" s="60">
        <f>VLOOKUP($A28,'Return Data'!$B$7:$R$2292,11,0)</f>
        <v>6.4321999999999999</v>
      </c>
      <c r="I28" s="61">
        <f t="shared" si="2"/>
        <v>11</v>
      </c>
      <c r="J28" s="60">
        <f>VLOOKUP($A28,'Return Data'!$B$7:$R$2292,12,0)</f>
        <v>4.4141000000000004</v>
      </c>
      <c r="K28" s="61">
        <f t="shared" si="3"/>
        <v>6</v>
      </c>
      <c r="L28" s="60">
        <f>VLOOKUP($A28,'Return Data'!$B$7:$R$2292,13,0)</f>
        <v>4.5174000000000003</v>
      </c>
      <c r="M28" s="61">
        <f t="shared" si="4"/>
        <v>4</v>
      </c>
      <c r="N28" s="60">
        <f>VLOOKUP($A28,'Return Data'!$B$7:$R$2292,17,0)</f>
        <v>3.9392</v>
      </c>
      <c r="O28" s="61">
        <f t="shared" si="5"/>
        <v>13</v>
      </c>
      <c r="P28" s="60">
        <f>VLOOKUP($A28,'Return Data'!$B$7:$R$2292,14,0)</f>
        <v>6.1361999999999997</v>
      </c>
      <c r="Q28" s="61">
        <f t="shared" si="6"/>
        <v>10</v>
      </c>
      <c r="R28" s="60">
        <f>VLOOKUP($A28,'Return Data'!$B$7:$R$2292,16,0)</f>
        <v>6.8769</v>
      </c>
      <c r="S28" s="62">
        <f t="shared" si="7"/>
        <v>20</v>
      </c>
    </row>
    <row r="29" spans="1:19" x14ac:dyDescent="0.3">
      <c r="A29" s="77" t="s">
        <v>1312</v>
      </c>
      <c r="B29" s="59">
        <f>VLOOKUP($A29,'Return Data'!$B$7:$R$2292,3,0)</f>
        <v>44918</v>
      </c>
      <c r="C29" s="60">
        <f>VLOOKUP($A29,'Return Data'!$B$7:$R$2292,4,0)</f>
        <v>43.390599999999999</v>
      </c>
      <c r="D29" s="60">
        <f>VLOOKUP($A29,'Return Data'!$B$7:$R$2292,9,0)</f>
        <v>5.9595000000000002</v>
      </c>
      <c r="E29" s="61">
        <f t="shared" si="0"/>
        <v>17</v>
      </c>
      <c r="F29" s="60">
        <f>VLOOKUP($A29,'Return Data'!$B$7:$R$2292,10,0)</f>
        <v>6.8635000000000002</v>
      </c>
      <c r="G29" s="61">
        <f t="shared" si="1"/>
        <v>15</v>
      </c>
      <c r="H29" s="60">
        <f>VLOOKUP($A29,'Return Data'!$B$7:$R$2292,11,0)</f>
        <v>5.7293000000000003</v>
      </c>
      <c r="I29" s="61">
        <f t="shared" si="2"/>
        <v>18</v>
      </c>
      <c r="J29" s="60">
        <f>VLOOKUP($A29,'Return Data'!$B$7:$R$2292,12,0)</f>
        <v>3.7004000000000001</v>
      </c>
      <c r="K29" s="61">
        <f t="shared" si="3"/>
        <v>13</v>
      </c>
      <c r="L29" s="60">
        <f>VLOOKUP($A29,'Return Data'!$B$7:$R$2292,13,0)</f>
        <v>3.7574000000000001</v>
      </c>
      <c r="M29" s="61">
        <f t="shared" si="4"/>
        <v>13</v>
      </c>
      <c r="N29" s="60">
        <f>VLOOKUP($A29,'Return Data'!$B$7:$R$2292,17,0)</f>
        <v>3.6705999999999999</v>
      </c>
      <c r="O29" s="61">
        <f t="shared" si="5"/>
        <v>16</v>
      </c>
      <c r="P29" s="60">
        <f>VLOOKUP($A29,'Return Data'!$B$7:$R$2292,14,0)</f>
        <v>5.9627999999999997</v>
      </c>
      <c r="Q29" s="61">
        <f t="shared" si="6"/>
        <v>11</v>
      </c>
      <c r="R29" s="60">
        <f>VLOOKUP($A29,'Return Data'!$B$7:$R$2292,16,0)</f>
        <v>7.4608999999999996</v>
      </c>
      <c r="S29" s="62">
        <f t="shared" si="7"/>
        <v>16</v>
      </c>
    </row>
    <row r="30" spans="1:19" x14ac:dyDescent="0.3">
      <c r="A30" s="77" t="s">
        <v>1313</v>
      </c>
      <c r="B30" s="59">
        <f>VLOOKUP($A30,'Return Data'!$B$7:$R$2292,3,0)</f>
        <v>44918</v>
      </c>
      <c r="C30" s="60">
        <f>VLOOKUP($A30,'Return Data'!$B$7:$R$2292,4,0)</f>
        <v>27.622</v>
      </c>
      <c r="D30" s="60">
        <f>VLOOKUP($A30,'Return Data'!$B$7:$R$2292,9,0)</f>
        <v>6.9504999999999999</v>
      </c>
      <c r="E30" s="61">
        <f t="shared" si="0"/>
        <v>5</v>
      </c>
      <c r="F30" s="60">
        <f>VLOOKUP($A30,'Return Data'!$B$7:$R$2292,10,0)</f>
        <v>6.9595000000000002</v>
      </c>
      <c r="G30" s="61">
        <f t="shared" si="1"/>
        <v>14</v>
      </c>
      <c r="H30" s="60">
        <f>VLOOKUP($A30,'Return Data'!$B$7:$R$2292,11,0)</f>
        <v>6.6990999999999996</v>
      </c>
      <c r="I30" s="61">
        <f t="shared" si="2"/>
        <v>7</v>
      </c>
      <c r="J30" s="60">
        <f>VLOOKUP($A30,'Return Data'!$B$7:$R$2292,12,0)</f>
        <v>4.5781999999999998</v>
      </c>
      <c r="K30" s="61">
        <f t="shared" si="3"/>
        <v>4</v>
      </c>
      <c r="L30" s="60">
        <f>VLOOKUP($A30,'Return Data'!$B$7:$R$2292,13,0)</f>
        <v>4.4046000000000003</v>
      </c>
      <c r="M30" s="61">
        <f t="shared" si="4"/>
        <v>5</v>
      </c>
      <c r="N30" s="60">
        <f>VLOOKUP($A30,'Return Data'!$B$7:$R$2292,17,0)</f>
        <v>6.7324999999999999</v>
      </c>
      <c r="O30" s="61">
        <f t="shared" si="5"/>
        <v>4</v>
      </c>
      <c r="P30" s="60">
        <f>VLOOKUP($A30,'Return Data'!$B$7:$R$2292,14,0)</f>
        <v>8.0805000000000007</v>
      </c>
      <c r="Q30" s="61">
        <f t="shared" si="6"/>
        <v>3</v>
      </c>
      <c r="R30" s="60">
        <f>VLOOKUP($A30,'Return Data'!$B$7:$R$2292,16,0)</f>
        <v>7.3272000000000004</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6.4532652173913041</v>
      </c>
      <c r="E32" s="83"/>
      <c r="F32" s="84">
        <f>AVERAGE(F8:F30)</f>
        <v>8.4760782608695653</v>
      </c>
      <c r="G32" s="83"/>
      <c r="H32" s="84">
        <f>AVERAGE(H8:H30)</f>
        <v>6.9335695652173897</v>
      </c>
      <c r="I32" s="83"/>
      <c r="J32" s="84">
        <f>AVERAGE(J8:J30)</f>
        <v>5.2346347826086967</v>
      </c>
      <c r="K32" s="83"/>
      <c r="L32" s="84">
        <f>AVERAGE(L8:L30)</f>
        <v>4.864782608695652</v>
      </c>
      <c r="M32" s="83"/>
      <c r="N32" s="84">
        <f>AVERAGE(N8:N30)</f>
        <v>4.9367608695652176</v>
      </c>
      <c r="O32" s="83"/>
      <c r="P32" s="84">
        <f>AVERAGE(P8:P30)</f>
        <v>6.2302260869565202</v>
      </c>
      <c r="Q32" s="83"/>
      <c r="R32" s="84">
        <f>AVERAGE(R8:R30)</f>
        <v>7.6252391304347844</v>
      </c>
      <c r="S32" s="85"/>
    </row>
    <row r="33" spans="1:19" x14ac:dyDescent="0.3">
      <c r="A33" s="82" t="s">
        <v>28</v>
      </c>
      <c r="B33" s="83"/>
      <c r="C33" s="83"/>
      <c r="D33" s="84">
        <f>MIN(D8:D30)</f>
        <v>5.5556000000000001</v>
      </c>
      <c r="E33" s="83"/>
      <c r="F33" s="84">
        <f>MIN(F8:F30)</f>
        <v>6.3720999999999997</v>
      </c>
      <c r="G33" s="83"/>
      <c r="H33" s="84">
        <f>MIN(H8:H30)</f>
        <v>5.3658999999999999</v>
      </c>
      <c r="I33" s="83"/>
      <c r="J33" s="84">
        <f>MIN(J8:J30)</f>
        <v>2.8927999999999998</v>
      </c>
      <c r="K33" s="83"/>
      <c r="L33" s="84">
        <f>MIN(L8:L30)</f>
        <v>2.5764</v>
      </c>
      <c r="M33" s="83"/>
      <c r="N33" s="84">
        <f>MIN(N8:N30)</f>
        <v>3.2159</v>
      </c>
      <c r="O33" s="83"/>
      <c r="P33" s="84">
        <f>MIN(P8:P30)</f>
        <v>4.0444000000000004</v>
      </c>
      <c r="Q33" s="83"/>
      <c r="R33" s="84">
        <f>MIN(R8:R30)</f>
        <v>6.4134000000000002</v>
      </c>
      <c r="S33" s="85"/>
    </row>
    <row r="34" spans="1:19" ht="15" thickBot="1" x14ac:dyDescent="0.35">
      <c r="A34" s="86" t="s">
        <v>29</v>
      </c>
      <c r="B34" s="87"/>
      <c r="C34" s="87"/>
      <c r="D34" s="88">
        <f>MAX(D8:D30)</f>
        <v>8.1854999999999993</v>
      </c>
      <c r="E34" s="87"/>
      <c r="F34" s="88">
        <f>MAX(F8:F30)</f>
        <v>35.7682</v>
      </c>
      <c r="G34" s="87"/>
      <c r="H34" s="88">
        <f>MAX(H8:H30)</f>
        <v>19.995000000000001</v>
      </c>
      <c r="I34" s="87"/>
      <c r="J34" s="88">
        <f>MAX(J8:J30)</f>
        <v>35.152799999999999</v>
      </c>
      <c r="K34" s="87"/>
      <c r="L34" s="88">
        <f>MAX(L8:L30)</f>
        <v>27.421700000000001</v>
      </c>
      <c r="M34" s="87"/>
      <c r="N34" s="88">
        <f>MAX(N8:N30)</f>
        <v>14.8424</v>
      </c>
      <c r="O34" s="87"/>
      <c r="P34" s="88">
        <f>MAX(P8:P30)</f>
        <v>9.4628999999999994</v>
      </c>
      <c r="Q34" s="87"/>
      <c r="R34" s="88">
        <f>MAX(R8:R30)</f>
        <v>8.7294999999999998</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44918</v>
      </c>
      <c r="C8" s="60">
        <f>VLOOKUP($A8,'Return Data'!$B$7:$R$2292,4,0)</f>
        <v>39.430199999999999</v>
      </c>
      <c r="D8" s="60">
        <f>VLOOKUP($A8,'Return Data'!$B$7:$R$2292,9,0)</f>
        <v>5.4862000000000002</v>
      </c>
      <c r="E8" s="61">
        <f t="shared" ref="E8:E30" si="0">RANK(D8,D$8:D$30,0)</f>
        <v>14</v>
      </c>
      <c r="F8" s="60">
        <f>VLOOKUP($A8,'Return Data'!$B$7:$R$2292,10,0)</f>
        <v>6.2973999999999997</v>
      </c>
      <c r="G8" s="61">
        <f t="shared" ref="G8:G30" si="1">RANK(F8,F$8:F$30,0)</f>
        <v>13</v>
      </c>
      <c r="H8" s="60">
        <f>VLOOKUP($A8,'Return Data'!$B$7:$R$2292,11,0)</f>
        <v>6.5698999999999996</v>
      </c>
      <c r="I8" s="61">
        <f t="shared" ref="I8:I30" si="2">RANK(H8,H$8:H$30,0)</f>
        <v>3</v>
      </c>
      <c r="J8" s="60">
        <f>VLOOKUP($A8,'Return Data'!$B$7:$R$2292,12,0)</f>
        <v>4.4528999999999996</v>
      </c>
      <c r="K8" s="61">
        <f t="shared" ref="K8:K30" si="3">RANK(J8,J$8:J$30,0)</f>
        <v>4</v>
      </c>
      <c r="L8" s="60">
        <f>VLOOKUP($A8,'Return Data'!$B$7:$R$2292,13,0)</f>
        <v>4.1482000000000001</v>
      </c>
      <c r="M8" s="61">
        <f t="shared" ref="M8:M30" si="4">RANK(L8,L$8:L$30,0)</f>
        <v>4</v>
      </c>
      <c r="N8" s="60">
        <f>VLOOKUP($A8,'Return Data'!$B$7:$R$2292,17,0)</f>
        <v>4.0606999999999998</v>
      </c>
      <c r="O8" s="61">
        <f t="shared" ref="O8:O30" si="5">RANK(N8,N$8:N$30,0)</f>
        <v>6</v>
      </c>
      <c r="P8" s="60">
        <f>VLOOKUP($A8,'Return Data'!$B$7:$R$2292,14,0)</f>
        <v>6.2977999999999996</v>
      </c>
      <c r="Q8" s="61">
        <f t="shared" ref="Q8:Q30" si="6">RANK(P8,P$8:P$30,0)</f>
        <v>5</v>
      </c>
      <c r="R8" s="60">
        <f>VLOOKUP($A8,'Return Data'!$B$7:$R$2292,16,0)</f>
        <v>7.2359</v>
      </c>
      <c r="S8" s="62">
        <f t="shared" ref="S8:S30" si="7">RANK(R8,R$8:R$30,0)</f>
        <v>11</v>
      </c>
    </row>
    <row r="9" spans="1:19" x14ac:dyDescent="0.3">
      <c r="A9" s="77" t="s">
        <v>1270</v>
      </c>
      <c r="B9" s="59">
        <f>VLOOKUP($A9,'Return Data'!$B$7:$R$2292,3,0)</f>
        <v>44918</v>
      </c>
      <c r="C9" s="60">
        <f>VLOOKUP($A9,'Return Data'!$B$7:$R$2292,4,0)</f>
        <v>25.565999999999999</v>
      </c>
      <c r="D9" s="60">
        <f>VLOOKUP($A9,'Return Data'!$B$7:$R$2292,9,0)</f>
        <v>5.5167000000000002</v>
      </c>
      <c r="E9" s="61">
        <f t="shared" si="0"/>
        <v>13</v>
      </c>
      <c r="F9" s="60">
        <f>VLOOKUP($A9,'Return Data'!$B$7:$R$2292,10,0)</f>
        <v>6.3266999999999998</v>
      </c>
      <c r="G9" s="61">
        <f t="shared" si="1"/>
        <v>11</v>
      </c>
      <c r="H9" s="60">
        <f>VLOOKUP($A9,'Return Data'!$B$7:$R$2292,11,0)</f>
        <v>5.8352000000000004</v>
      </c>
      <c r="I9" s="61">
        <f t="shared" si="2"/>
        <v>10</v>
      </c>
      <c r="J9" s="60">
        <f>VLOOKUP($A9,'Return Data'!$B$7:$R$2292,12,0)</f>
        <v>3.7315</v>
      </c>
      <c r="K9" s="61">
        <f t="shared" si="3"/>
        <v>7</v>
      </c>
      <c r="L9" s="60">
        <f>VLOOKUP($A9,'Return Data'!$B$7:$R$2292,13,0)</f>
        <v>3.6882999999999999</v>
      </c>
      <c r="M9" s="61">
        <f t="shared" si="4"/>
        <v>7</v>
      </c>
      <c r="N9" s="60">
        <f>VLOOKUP($A9,'Return Data'!$B$7:$R$2292,17,0)</f>
        <v>3.6480999999999999</v>
      </c>
      <c r="O9" s="61">
        <f t="shared" si="5"/>
        <v>9</v>
      </c>
      <c r="P9" s="60">
        <f>VLOOKUP($A9,'Return Data'!$B$7:$R$2292,14,0)</f>
        <v>5.7141999999999999</v>
      </c>
      <c r="Q9" s="61">
        <f t="shared" si="6"/>
        <v>8</v>
      </c>
      <c r="R9" s="60">
        <f>VLOOKUP($A9,'Return Data'!$B$7:$R$2292,16,0)</f>
        <v>7.5320999999999998</v>
      </c>
      <c r="S9" s="62">
        <f t="shared" si="7"/>
        <v>5</v>
      </c>
    </row>
    <row r="10" spans="1:19" x14ac:dyDescent="0.3">
      <c r="A10" s="77" t="s">
        <v>1955</v>
      </c>
      <c r="B10" s="59">
        <f>VLOOKUP($A10,'Return Data'!$B$7:$R$2292,3,0)</f>
        <v>44918</v>
      </c>
      <c r="C10" s="60">
        <f>VLOOKUP($A10,'Return Data'!$B$7:$R$2292,4,0)</f>
        <v>24.251300000000001</v>
      </c>
      <c r="D10" s="60">
        <f>VLOOKUP($A10,'Return Data'!$B$7:$R$2292,9,0)</f>
        <v>5.7058</v>
      </c>
      <c r="E10" s="61">
        <f t="shared" si="0"/>
        <v>9</v>
      </c>
      <c r="F10" s="60">
        <f>VLOOKUP($A10,'Return Data'!$B$7:$R$2292,10,0)</f>
        <v>6.1563999999999997</v>
      </c>
      <c r="G10" s="61">
        <f t="shared" si="1"/>
        <v>15</v>
      </c>
      <c r="H10" s="60">
        <f>VLOOKUP($A10,'Return Data'!$B$7:$R$2292,11,0)</f>
        <v>6.0529999999999999</v>
      </c>
      <c r="I10" s="61">
        <f t="shared" si="2"/>
        <v>8</v>
      </c>
      <c r="J10" s="60">
        <f>VLOOKUP($A10,'Return Data'!$B$7:$R$2292,12,0)</f>
        <v>2.7296999999999998</v>
      </c>
      <c r="K10" s="61">
        <f t="shared" si="3"/>
        <v>18</v>
      </c>
      <c r="L10" s="60">
        <f>VLOOKUP($A10,'Return Data'!$B$7:$R$2292,13,0)</f>
        <v>2.9853999999999998</v>
      </c>
      <c r="M10" s="61">
        <f t="shared" si="4"/>
        <v>15</v>
      </c>
      <c r="N10" s="60">
        <f>VLOOKUP($A10,'Return Data'!$B$7:$R$2292,17,0)</f>
        <v>3.3896000000000002</v>
      </c>
      <c r="O10" s="61">
        <f t="shared" si="5"/>
        <v>11</v>
      </c>
      <c r="P10" s="60">
        <f>VLOOKUP($A10,'Return Data'!$B$7:$R$2292,14,0)</f>
        <v>4.7114000000000003</v>
      </c>
      <c r="Q10" s="61">
        <f t="shared" si="6"/>
        <v>21</v>
      </c>
      <c r="R10" s="60">
        <f>VLOOKUP($A10,'Return Data'!$B$7:$R$2292,16,0)</f>
        <v>7.3501000000000003</v>
      </c>
      <c r="S10" s="62">
        <f t="shared" si="7"/>
        <v>8</v>
      </c>
    </row>
    <row r="11" spans="1:19" x14ac:dyDescent="0.3">
      <c r="A11" s="77" t="s">
        <v>1987</v>
      </c>
      <c r="B11" s="59">
        <f>VLOOKUP($A11,'Return Data'!$B$7:$R$2292,3,0)</f>
        <v>44918</v>
      </c>
      <c r="C11" s="60">
        <f>VLOOKUP($A11,'Return Data'!$B$7:$R$2292,4,0)</f>
        <v>22.201000000000001</v>
      </c>
      <c r="D11" s="60">
        <f>VLOOKUP($A11,'Return Data'!$B$7:$R$2292,9,0)</f>
        <v>5.4276</v>
      </c>
      <c r="E11" s="61">
        <f t="shared" si="0"/>
        <v>15</v>
      </c>
      <c r="F11" s="60">
        <f>VLOOKUP($A11,'Return Data'!$B$7:$R$2292,10,0)</f>
        <v>35.1434</v>
      </c>
      <c r="G11" s="61">
        <f t="shared" si="1"/>
        <v>1</v>
      </c>
      <c r="H11" s="60">
        <f>VLOOKUP($A11,'Return Data'!$B$7:$R$2292,11,0)</f>
        <v>19.45</v>
      </c>
      <c r="I11" s="61">
        <f t="shared" si="2"/>
        <v>1</v>
      </c>
      <c r="J11" s="60">
        <f>VLOOKUP($A11,'Return Data'!$B$7:$R$2292,12,0)</f>
        <v>34.629199999999997</v>
      </c>
      <c r="K11" s="61">
        <f t="shared" si="3"/>
        <v>1</v>
      </c>
      <c r="L11" s="60">
        <f>VLOOKUP($A11,'Return Data'!$B$7:$R$2292,13,0)</f>
        <v>26.9376</v>
      </c>
      <c r="M11" s="61">
        <f t="shared" si="4"/>
        <v>1</v>
      </c>
      <c r="N11" s="60">
        <f>VLOOKUP($A11,'Return Data'!$B$7:$R$2292,17,0)</f>
        <v>14.4071</v>
      </c>
      <c r="O11" s="61">
        <f t="shared" si="5"/>
        <v>1</v>
      </c>
      <c r="P11" s="60">
        <f>VLOOKUP($A11,'Return Data'!$B$7:$R$2292,14,0)</f>
        <v>8.9814000000000007</v>
      </c>
      <c r="Q11" s="61">
        <f t="shared" si="6"/>
        <v>1</v>
      </c>
      <c r="R11" s="60">
        <f>VLOOKUP($A11,'Return Data'!$B$7:$R$2292,16,0)</f>
        <v>5.8528000000000002</v>
      </c>
      <c r="S11" s="62">
        <f t="shared" si="7"/>
        <v>22</v>
      </c>
    </row>
    <row r="12" spans="1:19" x14ac:dyDescent="0.3">
      <c r="A12" s="77" t="s">
        <v>1274</v>
      </c>
      <c r="B12" s="59">
        <f>VLOOKUP($A12,'Return Data'!$B$7:$R$2292,3,0)</f>
        <v>44918</v>
      </c>
      <c r="C12" s="60">
        <f>VLOOKUP($A12,'Return Data'!$B$7:$R$2292,4,0)</f>
        <v>21.384899999999998</v>
      </c>
      <c r="D12" s="60">
        <f>VLOOKUP($A12,'Return Data'!$B$7:$R$2292,9,0)</f>
        <v>5.6013000000000002</v>
      </c>
      <c r="E12" s="61">
        <f t="shared" si="0"/>
        <v>11</v>
      </c>
      <c r="F12" s="60">
        <f>VLOOKUP($A12,'Return Data'!$B$7:$R$2292,10,0)</f>
        <v>6.1744000000000003</v>
      </c>
      <c r="G12" s="61">
        <f t="shared" si="1"/>
        <v>14</v>
      </c>
      <c r="H12" s="60">
        <f>VLOOKUP($A12,'Return Data'!$B$7:$R$2292,11,0)</f>
        <v>5.0041000000000002</v>
      </c>
      <c r="I12" s="61">
        <f t="shared" si="2"/>
        <v>19</v>
      </c>
      <c r="J12" s="60">
        <f>VLOOKUP($A12,'Return Data'!$B$7:$R$2292,12,0)</f>
        <v>2.8368000000000002</v>
      </c>
      <c r="K12" s="61">
        <f t="shared" si="3"/>
        <v>16</v>
      </c>
      <c r="L12" s="60">
        <f>VLOOKUP($A12,'Return Data'!$B$7:$R$2292,13,0)</f>
        <v>2.8649</v>
      </c>
      <c r="M12" s="61">
        <f t="shared" si="4"/>
        <v>18</v>
      </c>
      <c r="N12" s="60">
        <f>VLOOKUP($A12,'Return Data'!$B$7:$R$2292,17,0)</f>
        <v>2.8835000000000002</v>
      </c>
      <c r="O12" s="61">
        <f t="shared" si="5"/>
        <v>18</v>
      </c>
      <c r="P12" s="60">
        <f>VLOOKUP($A12,'Return Data'!$B$7:$R$2292,14,0)</f>
        <v>4.8287000000000004</v>
      </c>
      <c r="Q12" s="61">
        <f t="shared" si="6"/>
        <v>18</v>
      </c>
      <c r="R12" s="60">
        <f>VLOOKUP($A12,'Return Data'!$B$7:$R$2292,16,0)</f>
        <v>6.7293000000000003</v>
      </c>
      <c r="S12" s="62">
        <f t="shared" si="7"/>
        <v>18</v>
      </c>
    </row>
    <row r="13" spans="1:19" x14ac:dyDescent="0.3">
      <c r="A13" s="77" t="s">
        <v>1276</v>
      </c>
      <c r="B13" s="59">
        <f>VLOOKUP($A13,'Return Data'!$B$7:$R$2292,3,0)</f>
        <v>44918</v>
      </c>
      <c r="C13" s="60">
        <f>VLOOKUP($A13,'Return Data'!$B$7:$R$2292,4,0)</f>
        <v>38.8324</v>
      </c>
      <c r="D13" s="60">
        <f>VLOOKUP($A13,'Return Data'!$B$7:$R$2292,9,0)</f>
        <v>5.1791</v>
      </c>
      <c r="E13" s="61">
        <f t="shared" si="0"/>
        <v>18</v>
      </c>
      <c r="F13" s="60">
        <f>VLOOKUP($A13,'Return Data'!$B$7:$R$2292,10,0)</f>
        <v>6.0560999999999998</v>
      </c>
      <c r="G13" s="61">
        <f t="shared" si="1"/>
        <v>17</v>
      </c>
      <c r="H13" s="60">
        <f>VLOOKUP($A13,'Return Data'!$B$7:$R$2292,11,0)</f>
        <v>5.0536000000000003</v>
      </c>
      <c r="I13" s="61">
        <f t="shared" si="2"/>
        <v>18</v>
      </c>
      <c r="J13" s="60">
        <f>VLOOKUP($A13,'Return Data'!$B$7:$R$2292,12,0)</f>
        <v>2.8329</v>
      </c>
      <c r="K13" s="61">
        <f t="shared" si="3"/>
        <v>17</v>
      </c>
      <c r="L13" s="60">
        <f>VLOOKUP($A13,'Return Data'!$B$7:$R$2292,13,0)</f>
        <v>2.9834999999999998</v>
      </c>
      <c r="M13" s="61">
        <f t="shared" si="4"/>
        <v>16</v>
      </c>
      <c r="N13" s="60">
        <f>VLOOKUP($A13,'Return Data'!$B$7:$R$2292,17,0)</f>
        <v>2.9308000000000001</v>
      </c>
      <c r="O13" s="61">
        <f t="shared" si="5"/>
        <v>17</v>
      </c>
      <c r="P13" s="60">
        <f>VLOOKUP($A13,'Return Data'!$B$7:$R$2292,14,0)</f>
        <v>5.0438000000000001</v>
      </c>
      <c r="Q13" s="61">
        <f t="shared" si="6"/>
        <v>15</v>
      </c>
      <c r="R13" s="60">
        <f>VLOOKUP($A13,'Return Data'!$B$7:$R$2292,16,0)</f>
        <v>6.9109999999999996</v>
      </c>
      <c r="S13" s="62">
        <f t="shared" si="7"/>
        <v>15</v>
      </c>
    </row>
    <row r="14" spans="1:19" x14ac:dyDescent="0.3">
      <c r="A14" s="77" t="s">
        <v>1284</v>
      </c>
      <c r="B14" s="59">
        <f>VLOOKUP($A14,'Return Data'!$B$7:$R$2292,3,0)</f>
        <v>44918</v>
      </c>
      <c r="C14" s="60">
        <f>VLOOKUP($A14,'Return Data'!$B$7:$R$2292,4,0)</f>
        <v>4835.7273092369496</v>
      </c>
      <c r="D14" s="60">
        <f>VLOOKUP($A14,'Return Data'!$B$7:$R$2292,9,0)</f>
        <v>8.1854999999999993</v>
      </c>
      <c r="E14" s="61">
        <f t="shared" si="0"/>
        <v>1</v>
      </c>
      <c r="F14" s="60">
        <f>VLOOKUP($A14,'Return Data'!$B$7:$R$2292,10,0)</f>
        <v>9.6332000000000004</v>
      </c>
      <c r="G14" s="61">
        <f t="shared" si="1"/>
        <v>2</v>
      </c>
      <c r="H14" s="60">
        <f>VLOOKUP($A14,'Return Data'!$B$7:$R$2292,11,0)</f>
        <v>5.3658999999999999</v>
      </c>
      <c r="I14" s="61">
        <f t="shared" si="2"/>
        <v>16</v>
      </c>
      <c r="J14" s="60">
        <f>VLOOKUP($A14,'Return Data'!$B$7:$R$2292,12,0)</f>
        <v>11.442600000000001</v>
      </c>
      <c r="K14" s="61">
        <f t="shared" si="3"/>
        <v>2</v>
      </c>
      <c r="L14" s="60">
        <f>VLOOKUP($A14,'Return Data'!$B$7:$R$2292,13,0)</f>
        <v>8.8016000000000005</v>
      </c>
      <c r="M14" s="61">
        <f t="shared" si="4"/>
        <v>2</v>
      </c>
      <c r="N14" s="60">
        <f>VLOOKUP($A14,'Return Data'!$B$7:$R$2292,17,0)</f>
        <v>12.285600000000001</v>
      </c>
      <c r="O14" s="61">
        <f t="shared" si="5"/>
        <v>2</v>
      </c>
      <c r="P14" s="60">
        <f>VLOOKUP($A14,'Return Data'!$B$7:$R$2292,14,0)</f>
        <v>5.8045</v>
      </c>
      <c r="Q14" s="61">
        <f t="shared" si="6"/>
        <v>7</v>
      </c>
      <c r="R14" s="60">
        <f>VLOOKUP($A14,'Return Data'!$B$7:$R$2292,16,0)</f>
        <v>7.8297999999999996</v>
      </c>
      <c r="S14" s="62">
        <f t="shared" si="7"/>
        <v>3</v>
      </c>
    </row>
    <row r="15" spans="1:19" x14ac:dyDescent="0.3">
      <c r="A15" s="77" t="s">
        <v>1286</v>
      </c>
      <c r="B15" s="59">
        <f>VLOOKUP($A15,'Return Data'!$B$7:$R$2292,3,0)</f>
        <v>44918</v>
      </c>
      <c r="C15" s="60">
        <f>VLOOKUP($A15,'Return Data'!$B$7:$R$2292,4,0)</f>
        <v>26.3569</v>
      </c>
      <c r="D15" s="60">
        <f>VLOOKUP($A15,'Return Data'!$B$7:$R$2292,9,0)</f>
        <v>6.3151999999999999</v>
      </c>
      <c r="E15" s="61">
        <f t="shared" si="0"/>
        <v>6</v>
      </c>
      <c r="F15" s="60">
        <f>VLOOKUP($A15,'Return Data'!$B$7:$R$2292,10,0)</f>
        <v>6.7419000000000002</v>
      </c>
      <c r="G15" s="61">
        <f t="shared" si="1"/>
        <v>9</v>
      </c>
      <c r="H15" s="60">
        <f>VLOOKUP($A15,'Return Data'!$B$7:$R$2292,11,0)</f>
        <v>6.1196000000000002</v>
      </c>
      <c r="I15" s="61">
        <f t="shared" si="2"/>
        <v>6</v>
      </c>
      <c r="J15" s="60">
        <f>VLOOKUP($A15,'Return Data'!$B$7:$R$2292,12,0)</f>
        <v>3.6328999999999998</v>
      </c>
      <c r="K15" s="61">
        <f t="shared" si="3"/>
        <v>8</v>
      </c>
      <c r="L15" s="60">
        <f>VLOOKUP($A15,'Return Data'!$B$7:$R$2292,13,0)</f>
        <v>3.4609999999999999</v>
      </c>
      <c r="M15" s="61">
        <f t="shared" si="4"/>
        <v>9</v>
      </c>
      <c r="N15" s="60">
        <f>VLOOKUP($A15,'Return Data'!$B$7:$R$2292,17,0)</f>
        <v>3.7606000000000002</v>
      </c>
      <c r="O15" s="61">
        <f t="shared" si="5"/>
        <v>8</v>
      </c>
      <c r="P15" s="60">
        <f>VLOOKUP($A15,'Return Data'!$B$7:$R$2292,14,0)</f>
        <v>6.0523999999999996</v>
      </c>
      <c r="Q15" s="61">
        <f t="shared" si="6"/>
        <v>6</v>
      </c>
      <c r="R15" s="60">
        <f>VLOOKUP($A15,'Return Data'!$B$7:$R$2292,16,0)</f>
        <v>8.0588999999999995</v>
      </c>
      <c r="S15" s="62">
        <f t="shared" si="7"/>
        <v>1</v>
      </c>
    </row>
    <row r="16" spans="1:19" x14ac:dyDescent="0.3">
      <c r="A16" t="s">
        <v>2060</v>
      </c>
      <c r="B16" s="59">
        <f>VLOOKUP($A16,'Return Data'!$B$7:$R$2292,3,0)</f>
        <v>44918</v>
      </c>
      <c r="C16" s="60">
        <f>VLOOKUP($A16,'Return Data'!$B$7:$R$2292,4,0)</f>
        <v>22.040600000000001</v>
      </c>
      <c r="D16" s="60">
        <f>VLOOKUP($A16,'Return Data'!$B$7:$R$2292,9,0)</f>
        <v>5.6288</v>
      </c>
      <c r="E16" s="61">
        <f t="shared" si="0"/>
        <v>10</v>
      </c>
      <c r="F16" s="60">
        <f>VLOOKUP($A16,'Return Data'!$B$7:$R$2292,10,0)</f>
        <v>6.0853999999999999</v>
      </c>
      <c r="G16" s="61">
        <f t="shared" si="1"/>
        <v>16</v>
      </c>
      <c r="H16" s="60">
        <f>VLOOKUP($A16,'Return Data'!$B$7:$R$2292,11,0)</f>
        <v>5.4238999999999997</v>
      </c>
      <c r="I16" s="61">
        <f t="shared" si="2"/>
        <v>14</v>
      </c>
      <c r="J16" s="60">
        <f>VLOOKUP($A16,'Return Data'!$B$7:$R$2292,12,0)</f>
        <v>2.5777000000000001</v>
      </c>
      <c r="K16" s="61">
        <f t="shared" si="3"/>
        <v>20</v>
      </c>
      <c r="L16" s="60">
        <f>VLOOKUP($A16,'Return Data'!$B$7:$R$2292,13,0)</f>
        <v>2.7696999999999998</v>
      </c>
      <c r="M16" s="61">
        <f t="shared" si="4"/>
        <v>20</v>
      </c>
      <c r="N16" s="60">
        <f>VLOOKUP($A16,'Return Data'!$B$7:$R$2292,17,0)</f>
        <v>2.8696000000000002</v>
      </c>
      <c r="O16" s="61">
        <f t="shared" si="5"/>
        <v>19</v>
      </c>
      <c r="P16" s="60">
        <f>VLOOKUP($A16,'Return Data'!$B$7:$R$2292,14,0)</f>
        <v>5.0678000000000001</v>
      </c>
      <c r="Q16" s="61">
        <f t="shared" si="6"/>
        <v>14</v>
      </c>
      <c r="R16" s="60">
        <f>VLOOKUP($A16,'Return Data'!$B$7:$R$2292,16,0)</f>
        <v>7.4508999999999999</v>
      </c>
      <c r="S16" s="62">
        <f t="shared" si="7"/>
        <v>6</v>
      </c>
    </row>
    <row r="17" spans="1:19" x14ac:dyDescent="0.3">
      <c r="A17" s="77" t="s">
        <v>1289</v>
      </c>
      <c r="B17" s="59">
        <f>VLOOKUP($A17,'Return Data'!$B$7:$R$2292,3,0)</f>
        <v>44918</v>
      </c>
      <c r="C17" s="60">
        <f>VLOOKUP($A17,'Return Data'!$B$7:$R$2292,4,0)</f>
        <v>49.632399999999997</v>
      </c>
      <c r="D17" s="60">
        <f>VLOOKUP($A17,'Return Data'!$B$7:$R$2292,9,0)</f>
        <v>5.1920000000000002</v>
      </c>
      <c r="E17" s="61">
        <f t="shared" si="0"/>
        <v>17</v>
      </c>
      <c r="F17" s="60">
        <f>VLOOKUP($A17,'Return Data'!$B$7:$R$2292,10,0)</f>
        <v>6.9579000000000004</v>
      </c>
      <c r="G17" s="61">
        <f t="shared" si="1"/>
        <v>7</v>
      </c>
      <c r="H17" s="60">
        <f>VLOOKUP($A17,'Return Data'!$B$7:$R$2292,11,0)</f>
        <v>7.7457000000000003</v>
      </c>
      <c r="I17" s="61">
        <f t="shared" si="2"/>
        <v>2</v>
      </c>
      <c r="J17" s="60">
        <f>VLOOKUP($A17,'Return Data'!$B$7:$R$2292,12,0)</f>
        <v>5.4058999999999999</v>
      </c>
      <c r="K17" s="61">
        <f t="shared" si="3"/>
        <v>3</v>
      </c>
      <c r="L17" s="60">
        <f>VLOOKUP($A17,'Return Data'!$B$7:$R$2292,13,0)</f>
        <v>4.6172000000000004</v>
      </c>
      <c r="M17" s="61">
        <f t="shared" si="4"/>
        <v>3</v>
      </c>
      <c r="N17" s="60">
        <f>VLOOKUP($A17,'Return Data'!$B$7:$R$2292,17,0)</f>
        <v>4.3047000000000004</v>
      </c>
      <c r="O17" s="61">
        <f t="shared" si="5"/>
        <v>5</v>
      </c>
      <c r="P17" s="60">
        <f>VLOOKUP($A17,'Return Data'!$B$7:$R$2292,14,0)</f>
        <v>6.3472999999999997</v>
      </c>
      <c r="Q17" s="61">
        <f t="shared" si="6"/>
        <v>4</v>
      </c>
      <c r="R17" s="60">
        <f>VLOOKUP($A17,'Return Data'!$B$7:$R$2292,16,0)</f>
        <v>7.8592000000000004</v>
      </c>
      <c r="S17" s="62">
        <f t="shared" si="7"/>
        <v>2</v>
      </c>
    </row>
    <row r="18" spans="1:19" x14ac:dyDescent="0.3">
      <c r="A18" s="77" t="s">
        <v>1291</v>
      </c>
      <c r="B18" s="59">
        <f>VLOOKUP($A18,'Return Data'!$B$7:$R$2292,3,0)</f>
        <v>44918</v>
      </c>
      <c r="C18" s="60">
        <f>VLOOKUP($A18,'Return Data'!$B$7:$R$2292,4,0)</f>
        <v>22.982099999999999</v>
      </c>
      <c r="D18" s="60">
        <f>VLOOKUP($A18,'Return Data'!$B$7:$R$2292,9,0)</f>
        <v>6.8410000000000002</v>
      </c>
      <c r="E18" s="61">
        <f t="shared" si="0"/>
        <v>3</v>
      </c>
      <c r="F18" s="60">
        <f>VLOOKUP($A18,'Return Data'!$B$7:$R$2292,10,0)</f>
        <v>7.2005999999999997</v>
      </c>
      <c r="G18" s="61">
        <f t="shared" si="1"/>
        <v>4</v>
      </c>
      <c r="H18" s="60">
        <f>VLOOKUP($A18,'Return Data'!$B$7:$R$2292,11,0)</f>
        <v>6.3287000000000004</v>
      </c>
      <c r="I18" s="61">
        <f t="shared" si="2"/>
        <v>4</v>
      </c>
      <c r="J18" s="60">
        <f>VLOOKUP($A18,'Return Data'!$B$7:$R$2292,12,0)</f>
        <v>3.1011000000000002</v>
      </c>
      <c r="K18" s="61">
        <f t="shared" si="3"/>
        <v>12</v>
      </c>
      <c r="L18" s="60">
        <f>VLOOKUP($A18,'Return Data'!$B$7:$R$2292,13,0)</f>
        <v>3.0352000000000001</v>
      </c>
      <c r="M18" s="61">
        <f t="shared" si="4"/>
        <v>13</v>
      </c>
      <c r="N18" s="60">
        <f>VLOOKUP($A18,'Return Data'!$B$7:$R$2292,17,0)</f>
        <v>7.5507</v>
      </c>
      <c r="O18" s="61">
        <f t="shared" si="5"/>
        <v>3</v>
      </c>
      <c r="P18" s="60">
        <f>VLOOKUP($A18,'Return Data'!$B$7:$R$2292,14,0)</f>
        <v>8.2843999999999998</v>
      </c>
      <c r="Q18" s="61">
        <f t="shared" si="6"/>
        <v>2</v>
      </c>
      <c r="R18" s="60">
        <f>VLOOKUP($A18,'Return Data'!$B$7:$R$2292,16,0)</f>
        <v>7.3311999999999999</v>
      </c>
      <c r="S18" s="62">
        <f t="shared" si="7"/>
        <v>9</v>
      </c>
    </row>
    <row r="19" spans="1:19" x14ac:dyDescent="0.3">
      <c r="A19" s="77" t="s">
        <v>1294</v>
      </c>
      <c r="B19" s="59">
        <f>VLOOKUP($A19,'Return Data'!$B$7:$R$2292,3,0)</f>
        <v>44918</v>
      </c>
      <c r="C19" s="60">
        <f>VLOOKUP($A19,'Return Data'!$B$7:$R$2292,4,0)</f>
        <v>47.326099999999997</v>
      </c>
      <c r="D19" s="60">
        <f>VLOOKUP($A19,'Return Data'!$B$7:$R$2292,9,0)</f>
        <v>5.7652999999999999</v>
      </c>
      <c r="E19" s="61">
        <f t="shared" si="0"/>
        <v>8</v>
      </c>
      <c r="F19" s="60">
        <f>VLOOKUP($A19,'Return Data'!$B$7:$R$2292,10,0)</f>
        <v>7.4385000000000003</v>
      </c>
      <c r="G19" s="61">
        <f t="shared" si="1"/>
        <v>3</v>
      </c>
      <c r="H19" s="60">
        <f>VLOOKUP($A19,'Return Data'!$B$7:$R$2292,11,0)</f>
        <v>5.6242000000000001</v>
      </c>
      <c r="I19" s="61">
        <f t="shared" si="2"/>
        <v>12</v>
      </c>
      <c r="J19" s="60">
        <f>VLOOKUP($A19,'Return Data'!$B$7:$R$2292,12,0)</f>
        <v>2.6269</v>
      </c>
      <c r="K19" s="61">
        <f t="shared" si="3"/>
        <v>19</v>
      </c>
      <c r="L19" s="60">
        <f>VLOOKUP($A19,'Return Data'!$B$7:$R$2292,13,0)</f>
        <v>2.8214000000000001</v>
      </c>
      <c r="M19" s="61">
        <f t="shared" si="4"/>
        <v>19</v>
      </c>
      <c r="N19" s="60">
        <f>VLOOKUP($A19,'Return Data'!$B$7:$R$2292,17,0)</f>
        <v>3.1154000000000002</v>
      </c>
      <c r="O19" s="61">
        <f t="shared" si="5"/>
        <v>15</v>
      </c>
      <c r="P19" s="60">
        <f>VLOOKUP($A19,'Return Data'!$B$7:$R$2292,14,0)</f>
        <v>5.2091000000000003</v>
      </c>
      <c r="Q19" s="61">
        <f t="shared" si="6"/>
        <v>13</v>
      </c>
      <c r="R19" s="60">
        <f>VLOOKUP($A19,'Return Data'!$B$7:$R$2292,16,0)</f>
        <v>7.3082000000000003</v>
      </c>
      <c r="S19" s="62">
        <f t="shared" si="7"/>
        <v>10</v>
      </c>
    </row>
    <row r="20" spans="1:19" x14ac:dyDescent="0.3">
      <c r="A20" s="77" t="s">
        <v>1296</v>
      </c>
      <c r="B20" s="59">
        <f>VLOOKUP($A20,'Return Data'!$B$7:$R$2292,3,0)</f>
        <v>44918</v>
      </c>
      <c r="C20" s="60">
        <f>VLOOKUP($A20,'Return Data'!$B$7:$R$2292,4,0)</f>
        <v>2973.5985000000001</v>
      </c>
      <c r="D20" s="60">
        <f>VLOOKUP($A20,'Return Data'!$B$7:$R$2292,9,0)</f>
        <v>5.1783000000000001</v>
      </c>
      <c r="E20" s="61">
        <f t="shared" si="0"/>
        <v>19</v>
      </c>
      <c r="F20" s="60">
        <f>VLOOKUP($A20,'Return Data'!$B$7:$R$2292,10,0)</f>
        <v>5.8609999999999998</v>
      </c>
      <c r="G20" s="61">
        <f t="shared" si="1"/>
        <v>21</v>
      </c>
      <c r="H20" s="60">
        <f>VLOOKUP($A20,'Return Data'!$B$7:$R$2292,11,0)</f>
        <v>4.7777000000000003</v>
      </c>
      <c r="I20" s="61">
        <f t="shared" si="2"/>
        <v>21</v>
      </c>
      <c r="J20" s="60">
        <f>VLOOKUP($A20,'Return Data'!$B$7:$R$2292,12,0)</f>
        <v>2.2881999999999998</v>
      </c>
      <c r="K20" s="61">
        <f t="shared" si="3"/>
        <v>21</v>
      </c>
      <c r="L20" s="60">
        <f>VLOOKUP($A20,'Return Data'!$B$7:$R$2292,13,0)</f>
        <v>2.5575999999999999</v>
      </c>
      <c r="M20" s="61">
        <f t="shared" si="4"/>
        <v>21</v>
      </c>
      <c r="N20" s="60">
        <f>VLOOKUP($A20,'Return Data'!$B$7:$R$2292,17,0)</f>
        <v>2.6040000000000001</v>
      </c>
      <c r="O20" s="61">
        <f t="shared" si="5"/>
        <v>21</v>
      </c>
      <c r="P20" s="60">
        <f>VLOOKUP($A20,'Return Data'!$B$7:$R$2292,14,0)</f>
        <v>4.8003999999999998</v>
      </c>
      <c r="Q20" s="61">
        <f t="shared" si="6"/>
        <v>19</v>
      </c>
      <c r="R20" s="60">
        <f>VLOOKUP($A20,'Return Data'!$B$7:$R$2292,16,0)</f>
        <v>7.1586999999999996</v>
      </c>
      <c r="S20" s="62">
        <f t="shared" si="7"/>
        <v>12</v>
      </c>
    </row>
    <row r="21" spans="1:19" x14ac:dyDescent="0.3">
      <c r="A21" s="77" t="s">
        <v>1296</v>
      </c>
      <c r="B21" s="59">
        <f>VLOOKUP($A21,'Return Data'!$B$7:$R$2292,3,0)</f>
        <v>44918</v>
      </c>
      <c r="C21" s="60">
        <f>VLOOKUP($A21,'Return Data'!$B$7:$R$2292,4,0)</f>
        <v>2973.5985000000001</v>
      </c>
      <c r="D21" s="60">
        <f>VLOOKUP($A21,'Return Data'!$B$7:$R$2292,9,0)</f>
        <v>5.1783000000000001</v>
      </c>
      <c r="E21" s="61">
        <f t="shared" si="0"/>
        <v>19</v>
      </c>
      <c r="F21" s="60">
        <f>VLOOKUP($A21,'Return Data'!$B$7:$R$2292,10,0)</f>
        <v>5.8609999999999998</v>
      </c>
      <c r="G21" s="61">
        <f t="shared" si="1"/>
        <v>21</v>
      </c>
      <c r="H21" s="60">
        <f>VLOOKUP($A21,'Return Data'!$B$7:$R$2292,11,0)</f>
        <v>4.7777000000000003</v>
      </c>
      <c r="I21" s="61">
        <f t="shared" si="2"/>
        <v>21</v>
      </c>
      <c r="J21" s="60">
        <f>VLOOKUP($A21,'Return Data'!$B$7:$R$2292,12,0)</f>
        <v>2.2881999999999998</v>
      </c>
      <c r="K21" s="61">
        <f t="shared" si="3"/>
        <v>21</v>
      </c>
      <c r="L21" s="60">
        <f>VLOOKUP($A21,'Return Data'!$B$7:$R$2292,13,0)</f>
        <v>2.5575999999999999</v>
      </c>
      <c r="M21" s="61">
        <f t="shared" si="4"/>
        <v>21</v>
      </c>
      <c r="N21" s="60">
        <f>VLOOKUP($A21,'Return Data'!$B$7:$R$2292,17,0)</f>
        <v>2.6040000000000001</v>
      </c>
      <c r="O21" s="61">
        <f t="shared" si="5"/>
        <v>21</v>
      </c>
      <c r="P21" s="60">
        <f>VLOOKUP($A21,'Return Data'!$B$7:$R$2292,14,0)</f>
        <v>4.8003999999999998</v>
      </c>
      <c r="Q21" s="61">
        <f t="shared" si="6"/>
        <v>19</v>
      </c>
      <c r="R21" s="60">
        <f>VLOOKUP($A21,'Return Data'!$B$7:$R$2292,16,0)</f>
        <v>7.1586999999999996</v>
      </c>
      <c r="S21" s="62">
        <f t="shared" si="7"/>
        <v>12</v>
      </c>
    </row>
    <row r="22" spans="1:19" x14ac:dyDescent="0.3">
      <c r="A22" s="77" t="s">
        <v>1300</v>
      </c>
      <c r="B22" s="59">
        <f>VLOOKUP($A22,'Return Data'!$B$7:$R$2292,3,0)</f>
        <v>44918</v>
      </c>
      <c r="C22" s="60">
        <f>VLOOKUP($A22,'Return Data'!$B$7:$R$2292,4,0)</f>
        <v>43.497599999999998</v>
      </c>
      <c r="D22" s="60">
        <f>VLOOKUP($A22,'Return Data'!$B$7:$R$2292,9,0)</f>
        <v>4.8807999999999998</v>
      </c>
      <c r="E22" s="61">
        <f t="shared" si="0"/>
        <v>22</v>
      </c>
      <c r="F22" s="60">
        <f>VLOOKUP($A22,'Return Data'!$B$7:$R$2292,10,0)</f>
        <v>7.0105000000000004</v>
      </c>
      <c r="G22" s="61">
        <f t="shared" si="1"/>
        <v>6</v>
      </c>
      <c r="H22" s="60">
        <f>VLOOKUP($A22,'Return Data'!$B$7:$R$2292,11,0)</f>
        <v>6.1768000000000001</v>
      </c>
      <c r="I22" s="61">
        <f t="shared" si="2"/>
        <v>5</v>
      </c>
      <c r="J22" s="60">
        <f>VLOOKUP($A22,'Return Data'!$B$7:$R$2292,12,0)</f>
        <v>3.1486999999999998</v>
      </c>
      <c r="K22" s="61">
        <f t="shared" si="3"/>
        <v>11</v>
      </c>
      <c r="L22" s="60">
        <f>VLOOKUP($A22,'Return Data'!$B$7:$R$2292,13,0)</f>
        <v>2.9984999999999999</v>
      </c>
      <c r="M22" s="61">
        <f t="shared" si="4"/>
        <v>14</v>
      </c>
      <c r="N22" s="60">
        <f>VLOOKUP($A22,'Return Data'!$B$7:$R$2292,17,0)</f>
        <v>3.1818</v>
      </c>
      <c r="O22" s="61">
        <f t="shared" si="5"/>
        <v>13</v>
      </c>
      <c r="P22" s="60">
        <f>VLOOKUP($A22,'Return Data'!$B$7:$R$2292,14,0)</f>
        <v>5.3800999999999997</v>
      </c>
      <c r="Q22" s="61">
        <f t="shared" si="6"/>
        <v>11</v>
      </c>
      <c r="R22" s="60">
        <f>VLOOKUP($A22,'Return Data'!$B$7:$R$2292,16,0)</f>
        <v>7.3760000000000003</v>
      </c>
      <c r="S22" s="62">
        <f t="shared" si="7"/>
        <v>7</v>
      </c>
    </row>
    <row r="23" spans="1:19" x14ac:dyDescent="0.3">
      <c r="A23" s="77" t="s">
        <v>1303</v>
      </c>
      <c r="B23" s="59">
        <f>VLOOKUP($A23,'Return Data'!$B$7:$R$2292,3,0)</f>
        <v>44918</v>
      </c>
      <c r="C23" s="60">
        <f>VLOOKUP($A23,'Return Data'!$B$7:$R$2292,4,0)</f>
        <v>12.2264</v>
      </c>
      <c r="D23" s="60">
        <f>VLOOKUP($A23,'Return Data'!$B$7:$R$2292,9,0)</f>
        <v>4.4946000000000002</v>
      </c>
      <c r="E23" s="61">
        <f t="shared" si="0"/>
        <v>23</v>
      </c>
      <c r="F23" s="60">
        <f>VLOOKUP($A23,'Return Data'!$B$7:$R$2292,10,0)</f>
        <v>5.3017000000000003</v>
      </c>
      <c r="G23" s="61">
        <f t="shared" si="1"/>
        <v>23</v>
      </c>
      <c r="H23" s="60">
        <f>VLOOKUP($A23,'Return Data'!$B$7:$R$2292,11,0)</f>
        <v>4.3285</v>
      </c>
      <c r="I23" s="61">
        <f t="shared" si="2"/>
        <v>23</v>
      </c>
      <c r="J23" s="60">
        <f>VLOOKUP($A23,'Return Data'!$B$7:$R$2292,12,0)</f>
        <v>1.8202</v>
      </c>
      <c r="K23" s="61">
        <f t="shared" si="3"/>
        <v>23</v>
      </c>
      <c r="L23" s="60">
        <f>VLOOKUP($A23,'Return Data'!$B$7:$R$2292,13,0)</f>
        <v>1.9997</v>
      </c>
      <c r="M23" s="61">
        <f t="shared" si="4"/>
        <v>23</v>
      </c>
      <c r="N23" s="60">
        <f>VLOOKUP($A23,'Return Data'!$B$7:$R$2292,17,0)</f>
        <v>2.1354000000000002</v>
      </c>
      <c r="O23" s="61">
        <f t="shared" si="5"/>
        <v>23</v>
      </c>
      <c r="P23" s="60">
        <f>VLOOKUP($A23,'Return Data'!$B$7:$R$2292,14,0)</f>
        <v>4.1170999999999998</v>
      </c>
      <c r="Q23" s="61">
        <f t="shared" si="6"/>
        <v>23</v>
      </c>
      <c r="R23" s="60">
        <f>VLOOKUP($A23,'Return Data'!$B$7:$R$2292,16,0)</f>
        <v>5.2988999999999997</v>
      </c>
      <c r="S23" s="62">
        <f t="shared" si="7"/>
        <v>23</v>
      </c>
    </row>
    <row r="24" spans="1:19" x14ac:dyDescent="0.3">
      <c r="A24" s="77" t="s">
        <v>1839</v>
      </c>
      <c r="B24" s="59">
        <f>VLOOKUP($A24,'Return Data'!$B$7:$R$2292,3,0)</f>
        <v>44918</v>
      </c>
      <c r="C24" s="60">
        <f>VLOOKUP($A24,'Return Data'!$B$7:$R$2292,4,0)</f>
        <v>13.1546</v>
      </c>
      <c r="D24" s="60">
        <f>VLOOKUP($A24,'Return Data'!$B$7:$R$2292,9,0)</f>
        <v>5.5187999999999997</v>
      </c>
      <c r="E24" s="61">
        <f t="shared" si="0"/>
        <v>12</v>
      </c>
      <c r="F24" s="60">
        <f>VLOOKUP($A24,'Return Data'!$B$7:$R$2292,10,0)</f>
        <v>5.8814000000000002</v>
      </c>
      <c r="G24" s="61">
        <f t="shared" si="1"/>
        <v>20</v>
      </c>
      <c r="H24" s="60">
        <f>VLOOKUP($A24,'Return Data'!$B$7:$R$2292,11,0)</f>
        <v>5.3094999999999999</v>
      </c>
      <c r="I24" s="61">
        <f t="shared" si="2"/>
        <v>17</v>
      </c>
      <c r="J24" s="60">
        <f>VLOOKUP($A24,'Return Data'!$B$7:$R$2292,12,0)</f>
        <v>3.0996999999999999</v>
      </c>
      <c r="K24" s="61">
        <f t="shared" si="3"/>
        <v>13</v>
      </c>
      <c r="L24" s="60">
        <f>VLOOKUP($A24,'Return Data'!$B$7:$R$2292,13,0)</f>
        <v>3.1021999999999998</v>
      </c>
      <c r="M24" s="61">
        <f t="shared" si="4"/>
        <v>12</v>
      </c>
      <c r="N24" s="60">
        <f>VLOOKUP($A24,'Return Data'!$B$7:$R$2292,17,0)</f>
        <v>3.1030000000000002</v>
      </c>
      <c r="O24" s="61">
        <f t="shared" si="5"/>
        <v>16</v>
      </c>
      <c r="P24" s="60">
        <f>VLOOKUP($A24,'Return Data'!$B$7:$R$2292,14,0)</f>
        <v>4.8711000000000002</v>
      </c>
      <c r="Q24" s="61">
        <f t="shared" si="6"/>
        <v>17</v>
      </c>
      <c r="R24" s="60">
        <f>VLOOKUP($A24,'Return Data'!$B$7:$R$2292,16,0)</f>
        <v>5.9097</v>
      </c>
      <c r="S24" s="62">
        <f t="shared" si="7"/>
        <v>21</v>
      </c>
    </row>
    <row r="25" spans="1:19" x14ac:dyDescent="0.3">
      <c r="A25" s="77" t="s">
        <v>1305</v>
      </c>
      <c r="B25" s="59">
        <f>VLOOKUP($A25,'Return Data'!$B$7:$R$2292,3,0)</f>
        <v>44918</v>
      </c>
      <c r="C25" s="60">
        <f>VLOOKUP($A25,'Return Data'!$B$7:$R$2292,4,0)</f>
        <v>43.681399999999996</v>
      </c>
      <c r="D25" s="60">
        <f>VLOOKUP($A25,'Return Data'!$B$7:$R$2292,9,0)</f>
        <v>6.0124000000000004</v>
      </c>
      <c r="E25" s="61">
        <f t="shared" si="0"/>
        <v>7</v>
      </c>
      <c r="F25" s="60">
        <f>VLOOKUP($A25,'Return Data'!$B$7:$R$2292,10,0)</f>
        <v>6.7041000000000004</v>
      </c>
      <c r="G25" s="61">
        <f t="shared" si="1"/>
        <v>10</v>
      </c>
      <c r="H25" s="60">
        <f>VLOOKUP($A25,'Return Data'!$B$7:$R$2292,11,0)</f>
        <v>5.8423999999999996</v>
      </c>
      <c r="I25" s="61">
        <f t="shared" si="2"/>
        <v>9</v>
      </c>
      <c r="J25" s="60">
        <f>VLOOKUP($A25,'Return Data'!$B$7:$R$2292,12,0)</f>
        <v>2.9609000000000001</v>
      </c>
      <c r="K25" s="61">
        <f t="shared" si="3"/>
        <v>14</v>
      </c>
      <c r="L25" s="60">
        <f>VLOOKUP($A25,'Return Data'!$B$7:$R$2292,13,0)</f>
        <v>3.1677</v>
      </c>
      <c r="M25" s="61">
        <f t="shared" si="4"/>
        <v>11</v>
      </c>
      <c r="N25" s="60">
        <f>VLOOKUP($A25,'Return Data'!$B$7:$R$2292,17,0)</f>
        <v>3.8496999999999999</v>
      </c>
      <c r="O25" s="61">
        <f t="shared" si="5"/>
        <v>7</v>
      </c>
      <c r="P25" s="60">
        <f>VLOOKUP($A25,'Return Data'!$B$7:$R$2292,14,0)</f>
        <v>5.6420000000000003</v>
      </c>
      <c r="Q25" s="61">
        <f t="shared" si="6"/>
        <v>9</v>
      </c>
      <c r="R25" s="60">
        <f>VLOOKUP($A25,'Return Data'!$B$7:$R$2292,16,0)</f>
        <v>7.6393000000000004</v>
      </c>
      <c r="S25" s="62">
        <f t="shared" si="7"/>
        <v>4</v>
      </c>
    </row>
    <row r="26" spans="1:19" x14ac:dyDescent="0.3">
      <c r="A26" s="77" t="s">
        <v>1894</v>
      </c>
      <c r="B26" s="59">
        <f>VLOOKUP($A26,'Return Data'!$B$7:$R$2292,3,0)</f>
        <v>44918</v>
      </c>
      <c r="C26" s="60">
        <f>VLOOKUP($A26,'Return Data'!$B$7:$R$2292,4,0)</f>
        <v>37.579900000000002</v>
      </c>
      <c r="D26" s="60">
        <f>VLOOKUP($A26,'Return Data'!$B$7:$R$2292,9,0)</f>
        <v>5.2708000000000004</v>
      </c>
      <c r="E26" s="61">
        <f t="shared" si="0"/>
        <v>16</v>
      </c>
      <c r="F26" s="60">
        <f>VLOOKUP($A26,'Return Data'!$B$7:$R$2292,10,0)</f>
        <v>5.9772999999999996</v>
      </c>
      <c r="G26" s="61">
        <f t="shared" si="1"/>
        <v>19</v>
      </c>
      <c r="H26" s="60">
        <f>VLOOKUP($A26,'Return Data'!$B$7:$R$2292,11,0)</f>
        <v>5.3998999999999997</v>
      </c>
      <c r="I26" s="61">
        <f t="shared" si="2"/>
        <v>15</v>
      </c>
      <c r="J26" s="60">
        <f>VLOOKUP($A26,'Return Data'!$B$7:$R$2292,12,0)</f>
        <v>3.3984000000000001</v>
      </c>
      <c r="K26" s="61">
        <f t="shared" si="3"/>
        <v>10</v>
      </c>
      <c r="L26" s="60">
        <f>VLOOKUP($A26,'Return Data'!$B$7:$R$2292,13,0)</f>
        <v>3.2423000000000002</v>
      </c>
      <c r="M26" s="61">
        <f t="shared" si="4"/>
        <v>10</v>
      </c>
      <c r="N26" s="60">
        <f>VLOOKUP($A26,'Return Data'!$B$7:$R$2292,17,0)</f>
        <v>3.1410999999999998</v>
      </c>
      <c r="O26" s="61">
        <f t="shared" si="5"/>
        <v>14</v>
      </c>
      <c r="P26" s="60">
        <f>VLOOKUP($A26,'Return Data'!$B$7:$R$2292,14,0)</f>
        <v>4.6608999999999998</v>
      </c>
      <c r="Q26" s="61">
        <f t="shared" si="6"/>
        <v>22</v>
      </c>
      <c r="R26" s="60">
        <f>VLOOKUP($A26,'Return Data'!$B$7:$R$2292,16,0)</f>
        <v>6.8726000000000003</v>
      </c>
      <c r="S26" s="62">
        <f t="shared" si="7"/>
        <v>16</v>
      </c>
    </row>
    <row r="27" spans="1:19" x14ac:dyDescent="0.3">
      <c r="A27" s="77" t="s">
        <v>1308</v>
      </c>
      <c r="B27" s="59">
        <f>VLOOKUP($A27,'Return Data'!$B$7:$R$2292,3,0)</f>
        <v>44918</v>
      </c>
      <c r="C27" s="60">
        <f>VLOOKUP($A27,'Return Data'!$B$7:$R$2292,4,0)</f>
        <v>26.686199999999999</v>
      </c>
      <c r="D27" s="60">
        <f>VLOOKUP($A27,'Return Data'!$B$7:$R$2292,9,0)</f>
        <v>6.375</v>
      </c>
      <c r="E27" s="61">
        <f t="shared" si="0"/>
        <v>4</v>
      </c>
      <c r="F27" s="60">
        <f>VLOOKUP($A27,'Return Data'!$B$7:$R$2292,10,0)</f>
        <v>7.0507</v>
      </c>
      <c r="G27" s="61">
        <f t="shared" si="1"/>
        <v>5</v>
      </c>
      <c r="H27" s="60">
        <f>VLOOKUP($A27,'Return Data'!$B$7:$R$2292,11,0)</f>
        <v>5.6150000000000002</v>
      </c>
      <c r="I27" s="61">
        <f t="shared" si="2"/>
        <v>13</v>
      </c>
      <c r="J27" s="60">
        <f>VLOOKUP($A27,'Return Data'!$B$7:$R$2292,12,0)</f>
        <v>3.4941</v>
      </c>
      <c r="K27" s="61">
        <f t="shared" si="3"/>
        <v>9</v>
      </c>
      <c r="L27" s="60">
        <f>VLOOKUP($A27,'Return Data'!$B$7:$R$2292,13,0)</f>
        <v>3.5404</v>
      </c>
      <c r="M27" s="61">
        <f t="shared" si="4"/>
        <v>8</v>
      </c>
      <c r="N27" s="60">
        <f>VLOOKUP($A27,'Return Data'!$B$7:$R$2292,17,0)</f>
        <v>3.2071999999999998</v>
      </c>
      <c r="O27" s="61">
        <f t="shared" si="5"/>
        <v>12</v>
      </c>
      <c r="P27" s="60">
        <f>VLOOKUP($A27,'Return Data'!$B$7:$R$2292,14,0)</f>
        <v>5.3342999999999998</v>
      </c>
      <c r="Q27" s="61">
        <f t="shared" si="6"/>
        <v>12</v>
      </c>
      <c r="R27" s="60">
        <f>VLOOKUP($A27,'Return Data'!$B$7:$R$2292,16,0)</f>
        <v>6.5716000000000001</v>
      </c>
      <c r="S27" s="62">
        <f t="shared" si="7"/>
        <v>19</v>
      </c>
    </row>
    <row r="28" spans="1:19" x14ac:dyDescent="0.3">
      <c r="A28" s="77" t="s">
        <v>1873</v>
      </c>
      <c r="B28" s="59">
        <f>VLOOKUP($A28,'Return Data'!$B$7:$R$2292,3,0)</f>
        <v>44918</v>
      </c>
      <c r="C28" s="60">
        <f>VLOOKUP($A28,'Return Data'!$B$7:$R$2292,4,0)</f>
        <v>36.783999999999999</v>
      </c>
      <c r="D28" s="60">
        <f>VLOOKUP($A28,'Return Data'!$B$7:$R$2292,9,0)</f>
        <v>7.3573000000000004</v>
      </c>
      <c r="E28" s="61">
        <f t="shared" si="0"/>
        <v>2</v>
      </c>
      <c r="F28" s="60">
        <f>VLOOKUP($A28,'Return Data'!$B$7:$R$2292,10,0)</f>
        <v>6.7750000000000004</v>
      </c>
      <c r="G28" s="61">
        <f t="shared" si="1"/>
        <v>8</v>
      </c>
      <c r="H28" s="60">
        <f>VLOOKUP($A28,'Return Data'!$B$7:$R$2292,11,0)</f>
        <v>5.7602000000000002</v>
      </c>
      <c r="I28" s="61">
        <f t="shared" si="2"/>
        <v>11</v>
      </c>
      <c r="J28" s="60">
        <f>VLOOKUP($A28,'Return Data'!$B$7:$R$2292,12,0)</f>
        <v>3.7370000000000001</v>
      </c>
      <c r="K28" s="61">
        <f t="shared" si="3"/>
        <v>6</v>
      </c>
      <c r="L28" s="60">
        <f>VLOOKUP($A28,'Return Data'!$B$7:$R$2292,13,0)</f>
        <v>3.8287</v>
      </c>
      <c r="M28" s="61">
        <f t="shared" si="4"/>
        <v>5</v>
      </c>
      <c r="N28" s="60">
        <f>VLOOKUP($A28,'Return Data'!$B$7:$R$2292,17,0)</f>
        <v>3.3993000000000002</v>
      </c>
      <c r="O28" s="61">
        <f t="shared" si="5"/>
        <v>10</v>
      </c>
      <c r="P28" s="60">
        <f>VLOOKUP($A28,'Return Data'!$B$7:$R$2292,14,0)</f>
        <v>5.6180000000000003</v>
      </c>
      <c r="Q28" s="61">
        <f t="shared" si="6"/>
        <v>10</v>
      </c>
      <c r="R28" s="60">
        <f>VLOOKUP($A28,'Return Data'!$B$7:$R$2292,16,0)</f>
        <v>6.8529</v>
      </c>
      <c r="S28" s="62">
        <f t="shared" si="7"/>
        <v>17</v>
      </c>
    </row>
    <row r="29" spans="1:19" x14ac:dyDescent="0.3">
      <c r="A29" s="77" t="s">
        <v>1311</v>
      </c>
      <c r="B29" s="59">
        <f>VLOOKUP($A29,'Return Data'!$B$7:$R$2292,3,0)</f>
        <v>44918</v>
      </c>
      <c r="C29" s="60">
        <f>VLOOKUP($A29,'Return Data'!$B$7:$R$2292,4,0)</f>
        <v>40.0351</v>
      </c>
      <c r="D29" s="60">
        <f>VLOOKUP($A29,'Return Data'!$B$7:$R$2292,9,0)</f>
        <v>5.1025</v>
      </c>
      <c r="E29" s="61">
        <f t="shared" si="0"/>
        <v>21</v>
      </c>
      <c r="F29" s="60">
        <f>VLOOKUP($A29,'Return Data'!$B$7:$R$2292,10,0)</f>
        <v>5.9984000000000002</v>
      </c>
      <c r="G29" s="61">
        <f t="shared" si="1"/>
        <v>18</v>
      </c>
      <c r="H29" s="60">
        <f>VLOOKUP($A29,'Return Data'!$B$7:$R$2292,11,0)</f>
        <v>4.8563000000000001</v>
      </c>
      <c r="I29" s="61">
        <f t="shared" si="2"/>
        <v>20</v>
      </c>
      <c r="J29" s="60">
        <f>VLOOKUP($A29,'Return Data'!$B$7:$R$2292,12,0)</f>
        <v>2.8552</v>
      </c>
      <c r="K29" s="61">
        <f t="shared" si="3"/>
        <v>15</v>
      </c>
      <c r="L29" s="60">
        <f>VLOOKUP($A29,'Return Data'!$B$7:$R$2292,13,0)</f>
        <v>2.8818000000000001</v>
      </c>
      <c r="M29" s="61">
        <f t="shared" si="4"/>
        <v>17</v>
      </c>
      <c r="N29" s="60">
        <f>VLOOKUP($A29,'Return Data'!$B$7:$R$2292,17,0)</f>
        <v>2.7483</v>
      </c>
      <c r="O29" s="61">
        <f t="shared" si="5"/>
        <v>20</v>
      </c>
      <c r="P29" s="60">
        <f>VLOOKUP($A29,'Return Data'!$B$7:$R$2292,14,0)</f>
        <v>5.0002000000000004</v>
      </c>
      <c r="Q29" s="61">
        <f t="shared" si="6"/>
        <v>16</v>
      </c>
      <c r="R29" s="60">
        <f>VLOOKUP($A29,'Return Data'!$B$7:$R$2292,16,0)</f>
        <v>7.0403000000000002</v>
      </c>
      <c r="S29" s="62">
        <f t="shared" si="7"/>
        <v>14</v>
      </c>
    </row>
    <row r="30" spans="1:19" x14ac:dyDescent="0.3">
      <c r="A30" s="77" t="s">
        <v>1314</v>
      </c>
      <c r="B30" s="59">
        <f>VLOOKUP($A30,'Return Data'!$B$7:$R$2292,3,0)</f>
        <v>44918</v>
      </c>
      <c r="C30" s="60">
        <f>VLOOKUP($A30,'Return Data'!$B$7:$R$2292,4,0)</f>
        <v>26.307099999999998</v>
      </c>
      <c r="D30" s="60">
        <f>VLOOKUP($A30,'Return Data'!$B$7:$R$2292,9,0)</f>
        <v>6.3224999999999998</v>
      </c>
      <c r="E30" s="61">
        <f t="shared" si="0"/>
        <v>5</v>
      </c>
      <c r="F30" s="60">
        <f>VLOOKUP($A30,'Return Data'!$B$7:$R$2292,10,0)</f>
        <v>6.3266</v>
      </c>
      <c r="G30" s="61">
        <f t="shared" si="1"/>
        <v>12</v>
      </c>
      <c r="H30" s="60">
        <f>VLOOKUP($A30,'Return Data'!$B$7:$R$2292,11,0)</f>
        <v>6.0613999999999999</v>
      </c>
      <c r="I30" s="61">
        <f t="shared" si="2"/>
        <v>7</v>
      </c>
      <c r="J30" s="60">
        <f>VLOOKUP($A30,'Return Data'!$B$7:$R$2292,12,0)</f>
        <v>3.9447999999999999</v>
      </c>
      <c r="K30" s="61">
        <f t="shared" si="3"/>
        <v>5</v>
      </c>
      <c r="L30" s="60">
        <f>VLOOKUP($A30,'Return Data'!$B$7:$R$2292,13,0)</f>
        <v>3.7673999999999999</v>
      </c>
      <c r="M30" s="61">
        <f t="shared" si="4"/>
        <v>6</v>
      </c>
      <c r="N30" s="60">
        <f>VLOOKUP($A30,'Return Data'!$B$7:$R$2292,17,0)</f>
        <v>6.0853000000000002</v>
      </c>
      <c r="O30" s="61">
        <f t="shared" si="5"/>
        <v>4</v>
      </c>
      <c r="P30" s="60">
        <f>VLOOKUP($A30,'Return Data'!$B$7:$R$2292,14,0)</f>
        <v>7.4842000000000004</v>
      </c>
      <c r="Q30" s="61">
        <f t="shared" si="6"/>
        <v>3</v>
      </c>
      <c r="R30" s="60">
        <f>VLOOKUP($A30,'Return Data'!$B$7:$R$2292,16,0)</f>
        <v>6.5374999999999996</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5.7624260869565216</v>
      </c>
      <c r="E32" s="83"/>
      <c r="F32" s="84">
        <f>AVERAGE(F8:F30)</f>
        <v>7.780852173913047</v>
      </c>
      <c r="G32" s="83"/>
      <c r="H32" s="84">
        <f>AVERAGE(H8:H30)</f>
        <v>6.2382260869565211</v>
      </c>
      <c r="I32" s="83"/>
      <c r="J32" s="84">
        <f>AVERAGE(J8:J30)</f>
        <v>4.914586956521739</v>
      </c>
      <c r="K32" s="83"/>
      <c r="L32" s="84">
        <f>AVERAGE(L8:L30)</f>
        <v>4.4677347826086953</v>
      </c>
      <c r="M32" s="83"/>
      <c r="N32" s="84">
        <f>AVERAGE(N8:N30)</f>
        <v>4.4028478260869557</v>
      </c>
      <c r="O32" s="83"/>
      <c r="P32" s="84">
        <f>AVERAGE(P8:P30)</f>
        <v>5.65441304347826</v>
      </c>
      <c r="Q32" s="83"/>
      <c r="R32" s="84">
        <f>AVERAGE(R8:R30)</f>
        <v>7.0376347826086958</v>
      </c>
      <c r="S32" s="85"/>
    </row>
    <row r="33" spans="1:19" x14ac:dyDescent="0.3">
      <c r="A33" s="82" t="s">
        <v>28</v>
      </c>
      <c r="B33" s="83"/>
      <c r="C33" s="83"/>
      <c r="D33" s="84">
        <f>MIN(D8:D30)</f>
        <v>4.4946000000000002</v>
      </c>
      <c r="E33" s="83"/>
      <c r="F33" s="84">
        <f>MIN(F8:F30)</f>
        <v>5.3017000000000003</v>
      </c>
      <c r="G33" s="83"/>
      <c r="H33" s="84">
        <f>MIN(H8:H30)</f>
        <v>4.3285</v>
      </c>
      <c r="I33" s="83"/>
      <c r="J33" s="84">
        <f>MIN(J8:J30)</f>
        <v>1.8202</v>
      </c>
      <c r="K33" s="83"/>
      <c r="L33" s="84">
        <f>MIN(L8:L30)</f>
        <v>1.9997</v>
      </c>
      <c r="M33" s="83"/>
      <c r="N33" s="84">
        <f>MIN(N8:N30)</f>
        <v>2.1354000000000002</v>
      </c>
      <c r="O33" s="83"/>
      <c r="P33" s="84">
        <f>MIN(P8:P30)</f>
        <v>4.1170999999999998</v>
      </c>
      <c r="Q33" s="83"/>
      <c r="R33" s="84">
        <f>MIN(R8:R30)</f>
        <v>5.2988999999999997</v>
      </c>
      <c r="S33" s="85"/>
    </row>
    <row r="34" spans="1:19" ht="15" thickBot="1" x14ac:dyDescent="0.35">
      <c r="A34" s="86" t="s">
        <v>29</v>
      </c>
      <c r="B34" s="87"/>
      <c r="C34" s="87"/>
      <c r="D34" s="88">
        <f>MAX(D8:D30)</f>
        <v>8.1854999999999993</v>
      </c>
      <c r="E34" s="87"/>
      <c r="F34" s="88">
        <f>MAX(F8:F30)</f>
        <v>35.1434</v>
      </c>
      <c r="G34" s="87"/>
      <c r="H34" s="88">
        <f>MAX(H8:H30)</f>
        <v>19.45</v>
      </c>
      <c r="I34" s="87"/>
      <c r="J34" s="88">
        <f>MAX(J8:J30)</f>
        <v>34.629199999999997</v>
      </c>
      <c r="K34" s="87"/>
      <c r="L34" s="88">
        <f>MAX(L8:L30)</f>
        <v>26.9376</v>
      </c>
      <c r="M34" s="87"/>
      <c r="N34" s="88">
        <f>MAX(N8:N30)</f>
        <v>14.4071</v>
      </c>
      <c r="O34" s="87"/>
      <c r="P34" s="88">
        <f>MAX(P8:P30)</f>
        <v>8.9814000000000007</v>
      </c>
      <c r="Q34" s="87"/>
      <c r="R34" s="88">
        <f>MAX(R8:R30)</f>
        <v>8.0588999999999995</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44918</v>
      </c>
      <c r="C8" s="60">
        <f>VLOOKUP($A8,'Return Data'!$B$7:$R$2292,4,0)</f>
        <v>111.2803</v>
      </c>
      <c r="D8" s="60">
        <f>VLOOKUP($A8,'Return Data'!$B$7:$R$2292,9,0)</f>
        <v>6.0321999999999996</v>
      </c>
      <c r="E8" s="61">
        <f t="shared" ref="E8:E39" si="0">RANK(D8,D$8:D$39,0)</f>
        <v>14</v>
      </c>
      <c r="F8" s="60">
        <f>VLOOKUP($A8,'Return Data'!$B$7:$R$2292,10,0)</f>
        <v>8.1867999999999999</v>
      </c>
      <c r="G8" s="61">
        <f t="shared" ref="G8:G39" si="1">RANK(F8,F$8:F$39,0)</f>
        <v>7</v>
      </c>
      <c r="H8" s="60">
        <f>VLOOKUP($A8,'Return Data'!$B$7:$R$2292,11,0)</f>
        <v>7.2690999999999999</v>
      </c>
      <c r="I8" s="61">
        <f t="shared" ref="I8:I39" si="2">RANK(H8,H$8:H$39,0)</f>
        <v>18</v>
      </c>
      <c r="J8" s="60">
        <f>VLOOKUP($A8,'Return Data'!$B$7:$R$2292,12,0)</f>
        <v>2.8043</v>
      </c>
      <c r="K8" s="61">
        <f t="shared" ref="K8:K39" si="3">RANK(J8,J$8:J$39,0)</f>
        <v>21</v>
      </c>
      <c r="L8" s="60">
        <f>VLOOKUP($A8,'Return Data'!$B$7:$R$2292,13,0)</f>
        <v>2.8127</v>
      </c>
      <c r="M8" s="61">
        <f t="shared" ref="M8:M39" si="4">RANK(L8,L$8:L$39,0)</f>
        <v>17</v>
      </c>
      <c r="N8" s="60">
        <f>VLOOKUP($A8,'Return Data'!$B$7:$R$2292,17,0)</f>
        <v>3.7622</v>
      </c>
      <c r="O8" s="61">
        <f t="shared" ref="O8:O39" si="5">RANK(N8,N$8:N$39,0)</f>
        <v>13</v>
      </c>
      <c r="P8" s="60">
        <f>VLOOKUP($A8,'Return Data'!$B$7:$R$2292,14,0)</f>
        <v>6.7736000000000001</v>
      </c>
      <c r="Q8" s="61">
        <f t="shared" ref="Q8:Q39" si="6">RANK(P8,P$8:P$39,0)</f>
        <v>8</v>
      </c>
      <c r="R8" s="60">
        <f>VLOOKUP($A8,'Return Data'!$B$7:$R$2292,16,0)</f>
        <v>7.9448999999999996</v>
      </c>
      <c r="S8" s="62">
        <f t="shared" ref="S8:S39" si="7">RANK(R8,R$8:R$39,0)</f>
        <v>12</v>
      </c>
    </row>
    <row r="9" spans="1:19" x14ac:dyDescent="0.3">
      <c r="A9" s="77" t="s">
        <v>988</v>
      </c>
      <c r="B9" s="59">
        <f>VLOOKUP($A9,'Return Data'!$B$7:$R$2292,3,0)</f>
        <v>44918</v>
      </c>
      <c r="C9" s="60">
        <f>VLOOKUP($A9,'Return Data'!$B$7:$R$2292,4,0)</f>
        <v>33.5518</v>
      </c>
      <c r="D9" s="60">
        <f>VLOOKUP($A9,'Return Data'!$B$7:$R$2292,9,0)</f>
        <v>5.3943000000000003</v>
      </c>
      <c r="E9" s="61">
        <f t="shared" si="0"/>
        <v>21</v>
      </c>
      <c r="F9" s="60">
        <f>VLOOKUP($A9,'Return Data'!$B$7:$R$2292,10,0)</f>
        <v>7.9600999999999997</v>
      </c>
      <c r="G9" s="61">
        <f t="shared" si="1"/>
        <v>17</v>
      </c>
      <c r="H9" s="60">
        <f>VLOOKUP($A9,'Return Data'!$B$7:$R$2292,11,0)</f>
        <v>39.449199999999998</v>
      </c>
      <c r="I9" s="61">
        <f t="shared" si="2"/>
        <v>1</v>
      </c>
      <c r="J9" s="60">
        <f>VLOOKUP($A9,'Return Data'!$B$7:$R$2292,12,0)</f>
        <v>26.553100000000001</v>
      </c>
      <c r="K9" s="61">
        <f t="shared" si="3"/>
        <v>1</v>
      </c>
      <c r="L9" s="60">
        <f>VLOOKUP($A9,'Return Data'!$B$7:$R$2292,13,0)</f>
        <v>25.485900000000001</v>
      </c>
      <c r="M9" s="61">
        <f t="shared" si="4"/>
        <v>1</v>
      </c>
      <c r="N9" s="60">
        <f>VLOOKUP($A9,'Return Data'!$B$7:$R$2292,17,0)</f>
        <v>16.325299999999999</v>
      </c>
      <c r="O9" s="61">
        <f t="shared" si="5"/>
        <v>1</v>
      </c>
      <c r="P9" s="60">
        <f>VLOOKUP($A9,'Return Data'!$B$7:$R$2292,14,0)</f>
        <v>13.8028</v>
      </c>
      <c r="Q9" s="61">
        <f t="shared" si="6"/>
        <v>1</v>
      </c>
      <c r="R9" s="60">
        <f>VLOOKUP($A9,'Return Data'!$B$7:$R$2292,16,0)</f>
        <v>9.5860000000000003</v>
      </c>
      <c r="S9" s="62">
        <f t="shared" si="7"/>
        <v>1</v>
      </c>
    </row>
    <row r="10" spans="1:19" x14ac:dyDescent="0.3">
      <c r="A10" s="77" t="s">
        <v>990</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44918</v>
      </c>
      <c r="C11" s="60">
        <f>VLOOKUP($A11,'Return Data'!$B$7:$R$2292,4,0)</f>
        <v>24.7502</v>
      </c>
      <c r="D11" s="60">
        <f>VLOOKUP($A11,'Return Data'!$B$7:$R$2292,9,0)</f>
        <v>6.2008000000000001</v>
      </c>
      <c r="E11" s="61">
        <f t="shared" si="0"/>
        <v>12</v>
      </c>
      <c r="F11" s="60">
        <f>VLOOKUP($A11,'Return Data'!$B$7:$R$2292,10,0)</f>
        <v>7.5353000000000003</v>
      </c>
      <c r="G11" s="61">
        <f t="shared" si="1"/>
        <v>24</v>
      </c>
      <c r="H11" s="60">
        <f>VLOOKUP($A11,'Return Data'!$B$7:$R$2292,11,0)</f>
        <v>7.3643000000000001</v>
      </c>
      <c r="I11" s="61">
        <f t="shared" si="2"/>
        <v>16</v>
      </c>
      <c r="J11" s="60">
        <f>VLOOKUP($A11,'Return Data'!$B$7:$R$2292,12,0)</f>
        <v>4.6628999999999996</v>
      </c>
      <c r="K11" s="61">
        <f t="shared" si="3"/>
        <v>6</v>
      </c>
      <c r="L11" s="60">
        <f>VLOOKUP($A11,'Return Data'!$B$7:$R$2292,13,0)</f>
        <v>4.5255999999999998</v>
      </c>
      <c r="M11" s="61">
        <f t="shared" si="4"/>
        <v>4</v>
      </c>
      <c r="N11" s="60">
        <f>VLOOKUP($A11,'Return Data'!$B$7:$R$2292,17,0)</f>
        <v>5.3297999999999996</v>
      </c>
      <c r="O11" s="61">
        <f t="shared" si="5"/>
        <v>5</v>
      </c>
      <c r="P11" s="60">
        <f>VLOOKUP($A11,'Return Data'!$B$7:$R$2292,14,0)</f>
        <v>7.2252999999999998</v>
      </c>
      <c r="Q11" s="61">
        <f t="shared" si="6"/>
        <v>4</v>
      </c>
      <c r="R11" s="60">
        <f>VLOOKUP($A11,'Return Data'!$B$7:$R$2292,16,0)</f>
        <v>8.6189</v>
      </c>
      <c r="S11" s="62">
        <f t="shared" si="7"/>
        <v>4</v>
      </c>
    </row>
    <row r="12" spans="1:19" x14ac:dyDescent="0.3">
      <c r="A12" s="77" t="s">
        <v>1929</v>
      </c>
      <c r="B12" s="59">
        <f>VLOOKUP($A12,'Return Data'!$B$7:$R$2292,3,0)</f>
        <v>44918</v>
      </c>
      <c r="C12" s="60">
        <f>VLOOKUP($A12,'Return Data'!$B$7:$R$2292,4,0)</f>
        <v>16.676500000000001</v>
      </c>
      <c r="D12" s="60">
        <f>VLOOKUP($A12,'Return Data'!$B$7:$R$2292,9,0)</f>
        <v>6.7271000000000001</v>
      </c>
      <c r="E12" s="61">
        <f t="shared" si="0"/>
        <v>5</v>
      </c>
      <c r="F12" s="60">
        <f>VLOOKUP($A12,'Return Data'!$B$7:$R$2292,10,0)</f>
        <v>7.6897000000000002</v>
      </c>
      <c r="G12" s="61">
        <f t="shared" si="1"/>
        <v>21</v>
      </c>
      <c r="H12" s="60">
        <f>VLOOKUP($A12,'Return Data'!$B$7:$R$2292,11,0)</f>
        <v>7.9367000000000001</v>
      </c>
      <c r="I12" s="61">
        <f t="shared" si="2"/>
        <v>11</v>
      </c>
      <c r="J12" s="60">
        <f>VLOOKUP($A12,'Return Data'!$B$7:$R$2292,12,0)</f>
        <v>3.4626000000000001</v>
      </c>
      <c r="K12" s="61">
        <f t="shared" si="3"/>
        <v>14</v>
      </c>
      <c r="L12" s="60">
        <f>VLOOKUP($A12,'Return Data'!$B$7:$R$2292,13,0)</f>
        <v>3.1132</v>
      </c>
      <c r="M12" s="61">
        <f t="shared" si="4"/>
        <v>14</v>
      </c>
      <c r="N12" s="60">
        <f>VLOOKUP($A12,'Return Data'!$B$7:$R$2292,17,0)</f>
        <v>3.1132</v>
      </c>
      <c r="O12" s="61">
        <f t="shared" si="5"/>
        <v>17</v>
      </c>
      <c r="P12" s="60">
        <f>VLOOKUP($A12,'Return Data'!$B$7:$R$2292,14,0)</f>
        <v>4.7587000000000002</v>
      </c>
      <c r="Q12" s="61">
        <f t="shared" si="6"/>
        <v>23</v>
      </c>
      <c r="R12" s="60">
        <f>VLOOKUP($A12,'Return Data'!$B$7:$R$2292,16,0)</f>
        <v>5.9703999999999997</v>
      </c>
      <c r="S12" s="62">
        <f t="shared" si="7"/>
        <v>25</v>
      </c>
    </row>
    <row r="13" spans="1:19" x14ac:dyDescent="0.3">
      <c r="A13" s="77" t="s">
        <v>1034</v>
      </c>
      <c r="B13" s="59">
        <f>VLOOKUP($A13,'Return Data'!$B$7:$R$2292,3,0)</f>
        <v>44918</v>
      </c>
      <c r="C13" s="60">
        <f>VLOOKUP($A13,'Return Data'!$B$7:$R$2292,4,0)</f>
        <v>51.262599999999999</v>
      </c>
      <c r="D13" s="60">
        <f>VLOOKUP($A13,'Return Data'!$B$7:$R$2292,9,0)</f>
        <v>5.5265000000000004</v>
      </c>
      <c r="E13" s="61">
        <f t="shared" si="0"/>
        <v>20</v>
      </c>
      <c r="F13" s="60">
        <f>VLOOKUP($A13,'Return Data'!$B$7:$R$2292,10,0)</f>
        <v>8.0753000000000004</v>
      </c>
      <c r="G13" s="61">
        <f t="shared" si="1"/>
        <v>12</v>
      </c>
      <c r="H13" s="60">
        <f>VLOOKUP($A13,'Return Data'!$B$7:$R$2292,11,0)</f>
        <v>6.6919000000000004</v>
      </c>
      <c r="I13" s="61">
        <f t="shared" si="2"/>
        <v>20</v>
      </c>
      <c r="J13" s="60">
        <f>VLOOKUP($A13,'Return Data'!$B$7:$R$2292,12,0)</f>
        <v>3.3378000000000001</v>
      </c>
      <c r="K13" s="61">
        <f t="shared" si="3"/>
        <v>16</v>
      </c>
      <c r="L13" s="60">
        <f>VLOOKUP($A13,'Return Data'!$B$7:$R$2292,13,0)</f>
        <v>2.7012</v>
      </c>
      <c r="M13" s="61">
        <f t="shared" si="4"/>
        <v>19</v>
      </c>
      <c r="N13" s="60">
        <f>VLOOKUP($A13,'Return Data'!$B$7:$R$2292,17,0)</f>
        <v>3.0169000000000001</v>
      </c>
      <c r="O13" s="61">
        <f t="shared" si="5"/>
        <v>18</v>
      </c>
      <c r="P13" s="60">
        <f>VLOOKUP($A13,'Return Data'!$B$7:$R$2292,14,0)</f>
        <v>5.6218000000000004</v>
      </c>
      <c r="Q13" s="61">
        <f t="shared" si="6"/>
        <v>16</v>
      </c>
      <c r="R13" s="60">
        <f>VLOOKUP($A13,'Return Data'!$B$7:$R$2292,16,0)</f>
        <v>7.8346</v>
      </c>
      <c r="S13" s="62">
        <f t="shared" si="7"/>
        <v>14</v>
      </c>
    </row>
    <row r="14" spans="1:19" x14ac:dyDescent="0.3">
      <c r="A14" s="77" t="s">
        <v>994</v>
      </c>
      <c r="B14" s="59">
        <f>VLOOKUP($A14,'Return Data'!$B$7:$R$2292,3,0)</f>
        <v>44918</v>
      </c>
      <c r="C14" s="60">
        <f>VLOOKUP($A14,'Return Data'!$B$7:$R$2292,4,0)</f>
        <v>71.061000000000007</v>
      </c>
      <c r="D14" s="60">
        <f>VLOOKUP($A14,'Return Data'!$B$7:$R$2292,9,0)</f>
        <v>5.6642999999999999</v>
      </c>
      <c r="E14" s="61">
        <f t="shared" si="0"/>
        <v>18</v>
      </c>
      <c r="F14" s="60">
        <f>VLOOKUP($A14,'Return Data'!$B$7:$R$2292,10,0)</f>
        <v>8.0498999999999992</v>
      </c>
      <c r="G14" s="61">
        <f t="shared" si="1"/>
        <v>15</v>
      </c>
      <c r="H14" s="60">
        <f>VLOOKUP($A14,'Return Data'!$B$7:$R$2292,11,0)</f>
        <v>6.8758999999999997</v>
      </c>
      <c r="I14" s="61">
        <f t="shared" si="2"/>
        <v>19</v>
      </c>
      <c r="J14" s="60">
        <f>VLOOKUP($A14,'Return Data'!$B$7:$R$2292,12,0)</f>
        <v>3.2448000000000001</v>
      </c>
      <c r="K14" s="61">
        <f t="shared" si="3"/>
        <v>18</v>
      </c>
      <c r="L14" s="60">
        <f>VLOOKUP($A14,'Return Data'!$B$7:$R$2292,13,0)</f>
        <v>3.1595</v>
      </c>
      <c r="M14" s="61">
        <f t="shared" si="4"/>
        <v>13</v>
      </c>
      <c r="N14" s="60">
        <f>VLOOKUP($A14,'Return Data'!$B$7:$R$2292,17,0)</f>
        <v>3.6166999999999998</v>
      </c>
      <c r="O14" s="61">
        <f t="shared" si="5"/>
        <v>14</v>
      </c>
      <c r="P14" s="60">
        <f>VLOOKUP($A14,'Return Data'!$B$7:$R$2292,14,0)</f>
        <v>5.7462</v>
      </c>
      <c r="Q14" s="61">
        <f t="shared" si="6"/>
        <v>14</v>
      </c>
      <c r="R14" s="60">
        <f>VLOOKUP($A14,'Return Data'!$B$7:$R$2292,16,0)</f>
        <v>6.8894000000000002</v>
      </c>
      <c r="S14" s="62">
        <f t="shared" si="7"/>
        <v>21</v>
      </c>
    </row>
    <row r="15" spans="1:19" x14ac:dyDescent="0.3">
      <c r="A15" s="77" t="s">
        <v>999</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44918</v>
      </c>
      <c r="C16" s="60">
        <f>VLOOKUP($A16,'Return Data'!$B$7:$R$2292,4,0)</f>
        <v>52.401200000000003</v>
      </c>
      <c r="D16" s="60">
        <f>VLOOKUP($A16,'Return Data'!$B$7:$R$2292,9,0)</f>
        <v>5.2817999999999996</v>
      </c>
      <c r="E16" s="61">
        <f t="shared" si="0"/>
        <v>23</v>
      </c>
      <c r="F16" s="60">
        <f>VLOOKUP($A16,'Return Data'!$B$7:$R$2292,10,0)</f>
        <v>8.4621999999999993</v>
      </c>
      <c r="G16" s="61">
        <f t="shared" si="1"/>
        <v>4</v>
      </c>
      <c r="H16" s="60">
        <f>VLOOKUP($A16,'Return Data'!$B$7:$R$2292,11,0)</f>
        <v>8.6031999999999993</v>
      </c>
      <c r="I16" s="61">
        <f t="shared" si="2"/>
        <v>6</v>
      </c>
      <c r="J16" s="60">
        <f>VLOOKUP($A16,'Return Data'!$B$7:$R$2292,12,0)</f>
        <v>3.1810999999999998</v>
      </c>
      <c r="K16" s="61">
        <f t="shared" si="3"/>
        <v>20</v>
      </c>
      <c r="L16" s="60">
        <f>VLOOKUP($A16,'Return Data'!$B$7:$R$2292,13,0)</f>
        <v>2.4647999999999999</v>
      </c>
      <c r="M16" s="61">
        <f t="shared" si="4"/>
        <v>20</v>
      </c>
      <c r="N16" s="60">
        <f>VLOOKUP($A16,'Return Data'!$B$7:$R$2292,17,0)</f>
        <v>2.9872999999999998</v>
      </c>
      <c r="O16" s="61">
        <f t="shared" si="5"/>
        <v>19</v>
      </c>
      <c r="P16" s="60">
        <f>VLOOKUP($A16,'Return Data'!$B$7:$R$2292,14,0)</f>
        <v>5.1451000000000002</v>
      </c>
      <c r="Q16" s="61">
        <f t="shared" si="6"/>
        <v>18</v>
      </c>
      <c r="R16" s="60">
        <f>VLOOKUP($A16,'Return Data'!$B$7:$R$2292,16,0)</f>
        <v>7.0811000000000002</v>
      </c>
      <c r="S16" s="62">
        <f t="shared" si="7"/>
        <v>18</v>
      </c>
    </row>
    <row r="17" spans="1:19" x14ac:dyDescent="0.3">
      <c r="A17" s="77" t="s">
        <v>1001</v>
      </c>
      <c r="B17" s="59">
        <f>VLOOKUP($A17,'Return Data'!$B$7:$R$2292,3,0)</f>
        <v>44918</v>
      </c>
      <c r="C17" s="60">
        <f>VLOOKUP($A17,'Return Data'!$B$7:$R$2292,4,0)</f>
        <v>49.779400000000003</v>
      </c>
      <c r="D17" s="60">
        <f>VLOOKUP($A17,'Return Data'!$B$7:$R$2292,9,0)</f>
        <v>6.8179999999999996</v>
      </c>
      <c r="E17" s="61">
        <f t="shared" si="0"/>
        <v>4</v>
      </c>
      <c r="F17" s="60">
        <f>VLOOKUP($A17,'Return Data'!$B$7:$R$2292,10,0)</f>
        <v>8.1204000000000001</v>
      </c>
      <c r="G17" s="61">
        <f t="shared" si="1"/>
        <v>10</v>
      </c>
      <c r="H17" s="60">
        <f>VLOOKUP($A17,'Return Data'!$B$7:$R$2292,11,0)</f>
        <v>7.7038000000000002</v>
      </c>
      <c r="I17" s="61">
        <f t="shared" si="2"/>
        <v>12</v>
      </c>
      <c r="J17" s="60">
        <f>VLOOKUP($A17,'Return Data'!$B$7:$R$2292,12,0)</f>
        <v>3.6122999999999998</v>
      </c>
      <c r="K17" s="61">
        <f t="shared" si="3"/>
        <v>12</v>
      </c>
      <c r="L17" s="60">
        <f>VLOOKUP($A17,'Return Data'!$B$7:$R$2292,13,0)</f>
        <v>3.5964</v>
      </c>
      <c r="M17" s="61">
        <f t="shared" si="4"/>
        <v>10</v>
      </c>
      <c r="N17" s="60">
        <f>VLOOKUP($A17,'Return Data'!$B$7:$R$2292,17,0)</f>
        <v>4.7831999999999999</v>
      </c>
      <c r="O17" s="61">
        <f t="shared" si="5"/>
        <v>8</v>
      </c>
      <c r="P17" s="60">
        <f>VLOOKUP($A17,'Return Data'!$B$7:$R$2292,14,0)</f>
        <v>6.7751999999999999</v>
      </c>
      <c r="Q17" s="61">
        <f t="shared" si="6"/>
        <v>7</v>
      </c>
      <c r="R17" s="60">
        <f>VLOOKUP($A17,'Return Data'!$B$7:$R$2292,16,0)</f>
        <v>8.1953999999999994</v>
      </c>
      <c r="S17" s="62">
        <f t="shared" si="7"/>
        <v>7</v>
      </c>
    </row>
    <row r="18" spans="1:19" x14ac:dyDescent="0.3">
      <c r="A18" t="s">
        <v>2048</v>
      </c>
      <c r="B18" s="59">
        <f>VLOOKUP($A18,'Return Data'!$B$7:$R$2292,3,0)</f>
        <v>44918</v>
      </c>
      <c r="C18" s="60">
        <f>VLOOKUP($A18,'Return Data'!$B$7:$R$2292,4,0)</f>
        <v>18.034300000000002</v>
      </c>
      <c r="D18" s="60">
        <f>VLOOKUP($A18,'Return Data'!$B$7:$R$2292,9,0)</f>
        <v>6.3202999999999996</v>
      </c>
      <c r="E18" s="61">
        <f t="shared" si="0"/>
        <v>11</v>
      </c>
      <c r="F18" s="60">
        <f>VLOOKUP($A18,'Return Data'!$B$7:$R$2292,10,0)</f>
        <v>8.1396999999999995</v>
      </c>
      <c r="G18" s="61">
        <f t="shared" si="1"/>
        <v>9</v>
      </c>
      <c r="H18" s="60">
        <f>VLOOKUP($A18,'Return Data'!$B$7:$R$2292,11,0)</f>
        <v>7.4385000000000003</v>
      </c>
      <c r="I18" s="61">
        <f t="shared" si="2"/>
        <v>14</v>
      </c>
      <c r="J18" s="60">
        <f>VLOOKUP($A18,'Return Data'!$B$7:$R$2292,12,0)</f>
        <v>3.3548</v>
      </c>
      <c r="K18" s="61">
        <f t="shared" si="3"/>
        <v>15</v>
      </c>
      <c r="L18" s="60">
        <f>VLOOKUP($A18,'Return Data'!$B$7:$R$2292,13,0)</f>
        <v>3.4599000000000002</v>
      </c>
      <c r="M18" s="61">
        <f t="shared" si="4"/>
        <v>11</v>
      </c>
      <c r="N18" s="60">
        <f>VLOOKUP($A18,'Return Data'!$B$7:$R$2292,17,0)</f>
        <v>4.625</v>
      </c>
      <c r="O18" s="61">
        <f t="shared" si="5"/>
        <v>9</v>
      </c>
      <c r="P18" s="60">
        <f>VLOOKUP($A18,'Return Data'!$B$7:$R$2292,14,0)</f>
        <v>6.5323000000000002</v>
      </c>
      <c r="Q18" s="61">
        <f t="shared" si="6"/>
        <v>10</v>
      </c>
      <c r="R18" s="60">
        <f>VLOOKUP($A18,'Return Data'!$B$7:$R$2292,16,0)</f>
        <v>7.7571000000000003</v>
      </c>
      <c r="S18" s="62">
        <f t="shared" si="7"/>
        <v>15</v>
      </c>
    </row>
    <row r="19" spans="1:19" x14ac:dyDescent="0.3">
      <c r="A19" s="102" t="s">
        <v>2051</v>
      </c>
      <c r="B19" s="59">
        <f>VLOOKUP($A19,'Return Data'!$B$7:$R$2292,3,0)</f>
        <v>44918</v>
      </c>
      <c r="C19" s="60">
        <f>VLOOKUP($A19,'Return Data'!$B$7:$R$2292,4,0)</f>
        <v>38.473999999999997</v>
      </c>
      <c r="D19" s="60">
        <f>VLOOKUP($A19,'Return Data'!$B$7:$R$2292,9,0)</f>
        <v>5.6677999999999997</v>
      </c>
      <c r="E19" s="61">
        <f t="shared" si="0"/>
        <v>17</v>
      </c>
      <c r="F19" s="60">
        <f>VLOOKUP($A19,'Return Data'!$B$7:$R$2292,10,0)</f>
        <v>8.1511999999999993</v>
      </c>
      <c r="G19" s="61">
        <f t="shared" si="1"/>
        <v>8</v>
      </c>
      <c r="H19" s="60">
        <f>VLOOKUP($A19,'Return Data'!$B$7:$R$2292,11,0)</f>
        <v>6.1669</v>
      </c>
      <c r="I19" s="61">
        <f t="shared" si="2"/>
        <v>23</v>
      </c>
      <c r="J19" s="60">
        <f>VLOOKUP($A19,'Return Data'!$B$7:$R$2292,12,0)</f>
        <v>1.669</v>
      </c>
      <c r="K19" s="61">
        <f t="shared" si="3"/>
        <v>23</v>
      </c>
      <c r="L19" s="60">
        <f>VLOOKUP($A19,'Return Data'!$B$7:$R$2292,13,0)</f>
        <v>1.3044</v>
      </c>
      <c r="M19" s="61">
        <f t="shared" si="4"/>
        <v>26</v>
      </c>
      <c r="N19" s="60">
        <f>VLOOKUP($A19,'Return Data'!$B$7:$R$2292,17,0)</f>
        <v>1.9604999999999999</v>
      </c>
      <c r="O19" s="61">
        <f t="shared" si="5"/>
        <v>25</v>
      </c>
      <c r="P19" s="60">
        <f>VLOOKUP($A19,'Return Data'!$B$7:$R$2292,14,0)</f>
        <v>4.6121999999999996</v>
      </c>
      <c r="Q19" s="61">
        <f t="shared" si="6"/>
        <v>24</v>
      </c>
      <c r="R19" s="60">
        <f>VLOOKUP($A19,'Return Data'!$B$7:$R$2292,16,0)</f>
        <v>6.7657999999999996</v>
      </c>
      <c r="S19" s="62">
        <f t="shared" si="7"/>
        <v>23</v>
      </c>
    </row>
    <row r="20" spans="1:19" x14ac:dyDescent="0.3">
      <c r="A20" s="77" t="s">
        <v>1039</v>
      </c>
      <c r="B20" s="59">
        <f>VLOOKUP($A20,'Return Data'!$B$7:$R$2292,3,0)</f>
        <v>44918</v>
      </c>
      <c r="C20" s="60">
        <f>VLOOKUP($A20,'Return Data'!$B$7:$R$2292,4,0)</f>
        <v>34.443300000000001</v>
      </c>
      <c r="D20" s="60">
        <f>VLOOKUP($A20,'Return Data'!$B$7:$R$2292,9,0)</f>
        <v>5.6069000000000004</v>
      </c>
      <c r="E20" s="61">
        <f t="shared" si="0"/>
        <v>19</v>
      </c>
      <c r="F20" s="60">
        <f>VLOOKUP($A20,'Return Data'!$B$7:$R$2292,10,0)</f>
        <v>8.0370000000000008</v>
      </c>
      <c r="G20" s="61">
        <f t="shared" si="1"/>
        <v>16</v>
      </c>
      <c r="H20" s="60">
        <f>VLOOKUP($A20,'Return Data'!$B$7:$R$2292,11,0)</f>
        <v>8.6798999999999999</v>
      </c>
      <c r="I20" s="61">
        <f t="shared" si="2"/>
        <v>4</v>
      </c>
      <c r="J20" s="60">
        <f>VLOOKUP($A20,'Return Data'!$B$7:$R$2292,12,0)</f>
        <v>4.9795999999999996</v>
      </c>
      <c r="K20" s="61">
        <f t="shared" si="3"/>
        <v>5</v>
      </c>
      <c r="L20" s="60">
        <f>VLOOKUP($A20,'Return Data'!$B$7:$R$2292,13,0)</f>
        <v>3.6999</v>
      </c>
      <c r="M20" s="61">
        <f t="shared" si="4"/>
        <v>9</v>
      </c>
      <c r="N20" s="60">
        <f>VLOOKUP($A20,'Return Data'!$B$7:$R$2292,17,0)</f>
        <v>3.7789000000000001</v>
      </c>
      <c r="O20" s="61">
        <f t="shared" si="5"/>
        <v>12</v>
      </c>
      <c r="P20" s="60">
        <f>VLOOKUP($A20,'Return Data'!$B$7:$R$2292,14,0)</f>
        <v>6.4115000000000002</v>
      </c>
      <c r="Q20" s="61">
        <f t="shared" si="6"/>
        <v>12</v>
      </c>
      <c r="R20" s="60">
        <f>VLOOKUP($A20,'Return Data'!$B$7:$R$2292,16,0)</f>
        <v>8.0929000000000002</v>
      </c>
      <c r="S20" s="62">
        <f t="shared" si="7"/>
        <v>9</v>
      </c>
    </row>
    <row r="21" spans="1:19" x14ac:dyDescent="0.3">
      <c r="A21" s="77" t="s">
        <v>936</v>
      </c>
      <c r="B21" s="59">
        <f>VLOOKUP($A21,'Return Data'!$B$7:$R$2292,3,0)</f>
        <v>44918</v>
      </c>
      <c r="C21" s="60">
        <f>VLOOKUP($A21,'Return Data'!$B$7:$R$2292,4,0)</f>
        <v>79.043999999999997</v>
      </c>
      <c r="D21" s="60">
        <f>VLOOKUP($A21,'Return Data'!$B$7:$R$2292,9,0)</f>
        <v>4.4429999999999996</v>
      </c>
      <c r="E21" s="61">
        <f t="shared" si="0"/>
        <v>27</v>
      </c>
      <c r="F21" s="60">
        <f>VLOOKUP($A21,'Return Data'!$B$7:$R$2292,10,0)</f>
        <v>8.0922999999999998</v>
      </c>
      <c r="G21" s="61">
        <f t="shared" si="1"/>
        <v>11</v>
      </c>
      <c r="H21" s="60">
        <f>VLOOKUP($A21,'Return Data'!$B$7:$R$2292,11,0)</f>
        <v>8.6414000000000009</v>
      </c>
      <c r="I21" s="61">
        <f t="shared" si="2"/>
        <v>5</v>
      </c>
      <c r="J21" s="60">
        <f>VLOOKUP($A21,'Return Data'!$B$7:$R$2292,12,0)</f>
        <v>3.2077</v>
      </c>
      <c r="K21" s="61">
        <f t="shared" si="3"/>
        <v>19</v>
      </c>
      <c r="L21" s="60">
        <f>VLOOKUP($A21,'Return Data'!$B$7:$R$2292,13,0)</f>
        <v>1.6922999999999999</v>
      </c>
      <c r="M21" s="61">
        <f t="shared" si="4"/>
        <v>23</v>
      </c>
      <c r="N21" s="60">
        <f>VLOOKUP($A21,'Return Data'!$B$7:$R$2292,17,0)</f>
        <v>1.5819000000000001</v>
      </c>
      <c r="O21" s="61">
        <f t="shared" si="5"/>
        <v>27</v>
      </c>
      <c r="P21" s="60">
        <f>VLOOKUP($A21,'Return Data'!$B$7:$R$2292,14,0)</f>
        <v>4.7670000000000003</v>
      </c>
      <c r="Q21" s="61">
        <f t="shared" si="6"/>
        <v>22</v>
      </c>
      <c r="R21" s="60">
        <f>VLOOKUP($A21,'Return Data'!$B$7:$R$2292,16,0)</f>
        <v>8.0706000000000007</v>
      </c>
      <c r="S21" s="62">
        <f t="shared" si="7"/>
        <v>10</v>
      </c>
    </row>
    <row r="22" spans="1:19" x14ac:dyDescent="0.3">
      <c r="A22" s="77" t="s">
        <v>1003</v>
      </c>
      <c r="B22" s="59">
        <f>VLOOKUP($A22,'Return Data'!$B$7:$R$2292,3,0)</f>
        <v>44918</v>
      </c>
      <c r="C22" s="60">
        <f>VLOOKUP($A22,'Return Data'!$B$7:$R$2292,4,0)</f>
        <v>39.903700000000001</v>
      </c>
      <c r="D22" s="60">
        <f>VLOOKUP($A22,'Return Data'!$B$7:$R$2292,9,0)</f>
        <v>6.4923000000000002</v>
      </c>
      <c r="E22" s="61">
        <f t="shared" si="0"/>
        <v>9</v>
      </c>
      <c r="F22" s="60">
        <f>VLOOKUP($A22,'Return Data'!$B$7:$R$2292,10,0)</f>
        <v>7.7645999999999997</v>
      </c>
      <c r="G22" s="61">
        <f t="shared" si="1"/>
        <v>20</v>
      </c>
      <c r="H22" s="60">
        <f>VLOOKUP($A22,'Return Data'!$B$7:$R$2292,11,0)</f>
        <v>8.1006</v>
      </c>
      <c r="I22" s="61">
        <f t="shared" si="2"/>
        <v>9</v>
      </c>
      <c r="J22" s="60">
        <f>VLOOKUP($A22,'Return Data'!$B$7:$R$2292,12,0)</f>
        <v>5.27</v>
      </c>
      <c r="K22" s="61">
        <f t="shared" si="3"/>
        <v>4</v>
      </c>
      <c r="L22" s="60">
        <f>VLOOKUP($A22,'Return Data'!$B$7:$R$2292,13,0)</f>
        <v>4.8254999999999999</v>
      </c>
      <c r="M22" s="61">
        <f t="shared" si="4"/>
        <v>3</v>
      </c>
      <c r="N22" s="60">
        <f>VLOOKUP($A22,'Return Data'!$B$7:$R$2292,17,0)</f>
        <v>5.6243999999999996</v>
      </c>
      <c r="O22" s="61">
        <f t="shared" si="5"/>
        <v>4</v>
      </c>
      <c r="P22" s="60">
        <f>VLOOKUP($A22,'Return Data'!$B$7:$R$2292,14,0)</f>
        <v>7.3952</v>
      </c>
      <c r="Q22" s="61">
        <f t="shared" si="6"/>
        <v>2</v>
      </c>
      <c r="R22" s="60">
        <f>VLOOKUP($A22,'Return Data'!$B$7:$R$2292,16,0)</f>
        <v>8.5510999999999999</v>
      </c>
      <c r="S22" s="62">
        <f t="shared" si="7"/>
        <v>5</v>
      </c>
    </row>
    <row r="23" spans="1:19" x14ac:dyDescent="0.3">
      <c r="A23" s="77" t="s">
        <v>1040</v>
      </c>
      <c r="B23" s="59">
        <f>VLOOKUP($A23,'Return Data'!$B$7:$R$2292,3,0)</f>
        <v>44918</v>
      </c>
      <c r="C23" s="60">
        <f>VLOOKUP($A23,'Return Data'!$B$7:$R$2292,4,0)</f>
        <v>59.000900000000001</v>
      </c>
      <c r="D23" s="60">
        <f>VLOOKUP($A23,'Return Data'!$B$7:$R$2292,9,0)</f>
        <v>5.1044</v>
      </c>
      <c r="E23" s="61">
        <f t="shared" si="0"/>
        <v>24</v>
      </c>
      <c r="F23" s="60">
        <f>VLOOKUP($A23,'Return Data'!$B$7:$R$2292,10,0)</f>
        <v>8.0694999999999997</v>
      </c>
      <c r="G23" s="61">
        <f t="shared" si="1"/>
        <v>13</v>
      </c>
      <c r="H23" s="60">
        <f>VLOOKUP($A23,'Return Data'!$B$7:$R$2292,11,0)</f>
        <v>5.9775999999999998</v>
      </c>
      <c r="I23" s="61">
        <f t="shared" si="2"/>
        <v>25</v>
      </c>
      <c r="J23" s="60">
        <f>VLOOKUP($A23,'Return Data'!$B$7:$R$2292,12,0)</f>
        <v>0.86950000000000005</v>
      </c>
      <c r="K23" s="61">
        <f t="shared" si="3"/>
        <v>27</v>
      </c>
      <c r="L23" s="60">
        <f>VLOOKUP($A23,'Return Data'!$B$7:$R$2292,13,0)</f>
        <v>1.3408</v>
      </c>
      <c r="M23" s="61">
        <f t="shared" si="4"/>
        <v>25</v>
      </c>
      <c r="N23" s="60">
        <f>VLOOKUP($A23,'Return Data'!$B$7:$R$2292,17,0)</f>
        <v>1.7756000000000001</v>
      </c>
      <c r="O23" s="61">
        <f t="shared" si="5"/>
        <v>26</v>
      </c>
      <c r="P23" s="60">
        <f>VLOOKUP($A23,'Return Data'!$B$7:$R$2292,14,0)</f>
        <v>5.1338999999999997</v>
      </c>
      <c r="Q23" s="61">
        <f t="shared" si="6"/>
        <v>19</v>
      </c>
      <c r="R23" s="60">
        <f>VLOOKUP($A23,'Return Data'!$B$7:$R$2292,16,0)</f>
        <v>7.9096000000000002</v>
      </c>
      <c r="S23" s="62">
        <f t="shared" si="7"/>
        <v>13</v>
      </c>
    </row>
    <row r="24" spans="1:19" x14ac:dyDescent="0.3">
      <c r="A24" s="77" t="s">
        <v>1004</v>
      </c>
      <c r="B24" s="59">
        <f>VLOOKUP($A24,'Return Data'!$B$7:$R$2292,3,0)</f>
        <v>44918</v>
      </c>
      <c r="C24" s="60">
        <f>VLOOKUP($A24,'Return Data'!$B$7:$R$2292,4,0)</f>
        <v>40.914200000000001</v>
      </c>
      <c r="D24" s="60">
        <f>VLOOKUP($A24,'Return Data'!$B$7:$R$2292,9,0)</f>
        <v>5.7544000000000004</v>
      </c>
      <c r="E24" s="61">
        <f t="shared" si="0"/>
        <v>16</v>
      </c>
      <c r="F24" s="60">
        <f>VLOOKUP($A24,'Return Data'!$B$7:$R$2292,10,0)</f>
        <v>8.6732999999999993</v>
      </c>
      <c r="G24" s="61">
        <f t="shared" si="1"/>
        <v>3</v>
      </c>
      <c r="H24" s="60">
        <f>VLOOKUP($A24,'Return Data'!$B$7:$R$2292,11,0)</f>
        <v>6.1311999999999998</v>
      </c>
      <c r="I24" s="61">
        <f t="shared" si="2"/>
        <v>24</v>
      </c>
      <c r="J24" s="60">
        <f>VLOOKUP($A24,'Return Data'!$B$7:$R$2292,12,0)</f>
        <v>1.3955</v>
      </c>
      <c r="K24" s="61">
        <f t="shared" si="3"/>
        <v>26</v>
      </c>
      <c r="L24" s="60">
        <f>VLOOKUP($A24,'Return Data'!$B$7:$R$2292,13,0)</f>
        <v>1.9849000000000001</v>
      </c>
      <c r="M24" s="61">
        <f t="shared" si="4"/>
        <v>22</v>
      </c>
      <c r="N24" s="60">
        <f>VLOOKUP($A24,'Return Data'!$B$7:$R$2292,17,0)</f>
        <v>2.6455000000000002</v>
      </c>
      <c r="O24" s="61">
        <f t="shared" si="5"/>
        <v>20</v>
      </c>
      <c r="P24" s="60">
        <f>VLOOKUP($A24,'Return Data'!$B$7:$R$2292,14,0)</f>
        <v>5.4852999999999996</v>
      </c>
      <c r="Q24" s="61">
        <f t="shared" si="6"/>
        <v>17</v>
      </c>
      <c r="R24" s="60">
        <f>VLOOKUP($A24,'Return Data'!$B$7:$R$2292,16,0)</f>
        <v>7.6140999999999996</v>
      </c>
      <c r="S24" s="62">
        <f t="shared" si="7"/>
        <v>17</v>
      </c>
    </row>
    <row r="25" spans="1:19" x14ac:dyDescent="0.3">
      <c r="A25" s="77" t="s">
        <v>1950</v>
      </c>
      <c r="B25" s="59">
        <f>VLOOKUP($A25,'Return Data'!$B$7:$R$2292,3,0)</f>
        <v>44918</v>
      </c>
      <c r="C25" s="60">
        <f>VLOOKUP($A25,'Return Data'!$B$7:$R$2292,4,0)</f>
        <v>56.574300000000001</v>
      </c>
      <c r="D25" s="60">
        <f>VLOOKUP($A25,'Return Data'!$B$7:$R$2292,9,0)</f>
        <v>4.5004999999999997</v>
      </c>
      <c r="E25" s="61">
        <f t="shared" si="0"/>
        <v>26</v>
      </c>
      <c r="F25" s="60">
        <f>VLOOKUP($A25,'Return Data'!$B$7:$R$2292,10,0)</f>
        <v>7.9105999999999996</v>
      </c>
      <c r="G25" s="61">
        <f t="shared" si="1"/>
        <v>19</v>
      </c>
      <c r="H25" s="60">
        <f>VLOOKUP($A25,'Return Data'!$B$7:$R$2292,11,0)</f>
        <v>6.1921999999999997</v>
      </c>
      <c r="I25" s="61">
        <f t="shared" si="2"/>
        <v>22</v>
      </c>
      <c r="J25" s="60">
        <f>VLOOKUP($A25,'Return Data'!$B$7:$R$2292,12,0)</f>
        <v>1.5510999999999999</v>
      </c>
      <c r="K25" s="61">
        <f t="shared" si="3"/>
        <v>25</v>
      </c>
      <c r="L25" s="60">
        <f>VLOOKUP($A25,'Return Data'!$B$7:$R$2292,13,0)</f>
        <v>1.2773000000000001</v>
      </c>
      <c r="M25" s="61">
        <f t="shared" si="4"/>
        <v>27</v>
      </c>
      <c r="N25" s="60">
        <f>VLOOKUP($A25,'Return Data'!$B$7:$R$2292,17,0)</f>
        <v>2.0743</v>
      </c>
      <c r="O25" s="61">
        <f t="shared" si="5"/>
        <v>24</v>
      </c>
      <c r="P25" s="60">
        <f>VLOOKUP($A25,'Return Data'!$B$7:$R$2292,14,0)</f>
        <v>4.9894999999999996</v>
      </c>
      <c r="Q25" s="61">
        <f t="shared" si="6"/>
        <v>20</v>
      </c>
      <c r="R25" s="60">
        <f>VLOOKUP($A25,'Return Data'!$B$7:$R$2292,16,0)</f>
        <v>5.1750999999999996</v>
      </c>
      <c r="S25" s="62">
        <f t="shared" si="7"/>
        <v>26</v>
      </c>
    </row>
    <row r="26" spans="1:19" x14ac:dyDescent="0.3">
      <c r="A26" s="77" t="s">
        <v>1042</v>
      </c>
      <c r="B26" s="59">
        <f>VLOOKUP($A26,'Return Data'!$B$7:$R$2292,3,0)</f>
        <v>44918</v>
      </c>
      <c r="C26" s="60">
        <f>VLOOKUP($A26,'Return Data'!$B$7:$R$2292,4,0)</f>
        <v>69.784800000000004</v>
      </c>
      <c r="D26" s="60">
        <f>VLOOKUP($A26,'Return Data'!$B$7:$R$2292,9,0)</f>
        <v>5.2934000000000001</v>
      </c>
      <c r="E26" s="61">
        <f t="shared" si="0"/>
        <v>22</v>
      </c>
      <c r="F26" s="60">
        <f>VLOOKUP($A26,'Return Data'!$B$7:$R$2292,10,0)</f>
        <v>7.9523999999999999</v>
      </c>
      <c r="G26" s="61">
        <f t="shared" si="1"/>
        <v>18</v>
      </c>
      <c r="H26" s="60">
        <f>VLOOKUP($A26,'Return Data'!$B$7:$R$2292,11,0)</f>
        <v>8.4412000000000003</v>
      </c>
      <c r="I26" s="61">
        <f t="shared" si="2"/>
        <v>7</v>
      </c>
      <c r="J26" s="60">
        <f>VLOOKUP($A26,'Return Data'!$B$7:$R$2292,12,0)</f>
        <v>3.5246</v>
      </c>
      <c r="K26" s="61">
        <f t="shared" si="3"/>
        <v>13</v>
      </c>
      <c r="L26" s="60">
        <f>VLOOKUP($A26,'Return Data'!$B$7:$R$2292,13,0)</f>
        <v>2.8376000000000001</v>
      </c>
      <c r="M26" s="61">
        <f t="shared" si="4"/>
        <v>16</v>
      </c>
      <c r="N26" s="60">
        <f>VLOOKUP($A26,'Return Data'!$B$7:$R$2292,17,0)</f>
        <v>3.3111999999999999</v>
      </c>
      <c r="O26" s="61">
        <f t="shared" si="5"/>
        <v>16</v>
      </c>
      <c r="P26" s="60">
        <f>VLOOKUP($A26,'Return Data'!$B$7:$R$2292,14,0)</f>
        <v>6.6218000000000004</v>
      </c>
      <c r="Q26" s="61">
        <f t="shared" si="6"/>
        <v>9</v>
      </c>
      <c r="R26" s="60">
        <f>VLOOKUP($A26,'Return Data'!$B$7:$R$2292,16,0)</f>
        <v>7.6894999999999998</v>
      </c>
      <c r="S26" s="62">
        <f t="shared" si="7"/>
        <v>16</v>
      </c>
    </row>
    <row r="27" spans="1:19" x14ac:dyDescent="0.3">
      <c r="A27" s="77" t="s">
        <v>1009</v>
      </c>
      <c r="B27" s="59">
        <f>VLOOKUP($A27,'Return Data'!$B$7:$R$2292,3,0)</f>
        <v>44918</v>
      </c>
      <c r="C27" s="60">
        <f>VLOOKUP($A27,'Return Data'!$B$7:$R$2292,4,0)</f>
        <v>20.324200000000001</v>
      </c>
      <c r="D27" s="60">
        <f>VLOOKUP($A27,'Return Data'!$B$7:$R$2292,9,0)</f>
        <v>5.9009999999999998</v>
      </c>
      <c r="E27" s="61">
        <f t="shared" si="0"/>
        <v>15</v>
      </c>
      <c r="F27" s="60">
        <f>VLOOKUP($A27,'Return Data'!$B$7:$R$2292,10,0)</f>
        <v>7.335</v>
      </c>
      <c r="G27" s="61">
        <f t="shared" si="1"/>
        <v>25</v>
      </c>
      <c r="H27" s="60">
        <f>VLOOKUP($A27,'Return Data'!$B$7:$R$2292,11,0)</f>
        <v>7.6242000000000001</v>
      </c>
      <c r="I27" s="61">
        <f t="shared" si="2"/>
        <v>13</v>
      </c>
      <c r="J27" s="60">
        <f>VLOOKUP($A27,'Return Data'!$B$7:$R$2292,12,0)</f>
        <v>3.9481000000000002</v>
      </c>
      <c r="K27" s="61">
        <f t="shared" si="3"/>
        <v>11</v>
      </c>
      <c r="L27" s="60">
        <f>VLOOKUP($A27,'Return Data'!$B$7:$R$2292,13,0)</f>
        <v>4.1993999999999998</v>
      </c>
      <c r="M27" s="61">
        <f t="shared" si="4"/>
        <v>6</v>
      </c>
      <c r="N27" s="60">
        <f>VLOOKUP($A27,'Return Data'!$B$7:$R$2292,17,0)</f>
        <v>5.0791000000000004</v>
      </c>
      <c r="O27" s="61">
        <f t="shared" si="5"/>
        <v>6</v>
      </c>
      <c r="P27" s="60">
        <f>VLOOKUP($A27,'Return Data'!$B$7:$R$2292,14,0)</f>
        <v>6.5231000000000003</v>
      </c>
      <c r="Q27" s="61">
        <f t="shared" si="6"/>
        <v>11</v>
      </c>
      <c r="R27" s="60">
        <f>VLOOKUP($A27,'Return Data'!$B$7:$R$2292,16,0)</f>
        <v>8.4285999999999994</v>
      </c>
      <c r="S27" s="62">
        <f t="shared" si="7"/>
        <v>6</v>
      </c>
    </row>
    <row r="28" spans="1:19" x14ac:dyDescent="0.3">
      <c r="A28" s="77" t="s">
        <v>1044</v>
      </c>
      <c r="B28" s="59">
        <f>VLOOKUP($A28,'Return Data'!$B$7:$R$2292,3,0)</f>
        <v>44918</v>
      </c>
      <c r="C28" s="60">
        <f>VLOOKUP($A28,'Return Data'!$B$7:$R$2292,4,0)</f>
        <v>62.716900000000003</v>
      </c>
      <c r="D28" s="60">
        <f>VLOOKUP($A28,'Return Data'!$B$7:$R$2292,9,0)</f>
        <v>7.6326999999999998</v>
      </c>
      <c r="E28" s="61">
        <f t="shared" si="0"/>
        <v>2</v>
      </c>
      <c r="F28" s="60">
        <f>VLOOKUP($A28,'Return Data'!$B$7:$R$2292,10,0)</f>
        <v>7.0128000000000004</v>
      </c>
      <c r="G28" s="61">
        <f t="shared" si="1"/>
        <v>27</v>
      </c>
      <c r="H28" s="60">
        <f>VLOOKUP($A28,'Return Data'!$B$7:$R$2292,11,0)</f>
        <v>8.0876000000000001</v>
      </c>
      <c r="I28" s="61">
        <f t="shared" si="2"/>
        <v>10</v>
      </c>
      <c r="J28" s="60">
        <f>VLOOKUP($A28,'Return Data'!$B$7:$R$2292,12,0)</f>
        <v>4.1631999999999998</v>
      </c>
      <c r="K28" s="61">
        <f t="shared" si="3"/>
        <v>9</v>
      </c>
      <c r="L28" s="60">
        <f>VLOOKUP($A28,'Return Data'!$B$7:$R$2292,13,0)</f>
        <v>3.3592</v>
      </c>
      <c r="M28" s="61">
        <f t="shared" si="4"/>
        <v>12</v>
      </c>
      <c r="N28" s="60">
        <f>VLOOKUP($A28,'Return Data'!$B$7:$R$2292,17,0)</f>
        <v>2.5125999999999999</v>
      </c>
      <c r="O28" s="61">
        <f t="shared" si="5"/>
        <v>21</v>
      </c>
      <c r="P28" s="60">
        <f>VLOOKUP($A28,'Return Data'!$B$7:$R$2292,14,0)</f>
        <v>4.8249000000000004</v>
      </c>
      <c r="Q28" s="61">
        <f t="shared" si="6"/>
        <v>21</v>
      </c>
      <c r="R28" s="60">
        <f>VLOOKUP($A28,'Return Data'!$B$7:$R$2292,16,0)</f>
        <v>6.8909000000000002</v>
      </c>
      <c r="S28" s="62">
        <f t="shared" si="7"/>
        <v>20</v>
      </c>
    </row>
    <row r="29" spans="1:19" x14ac:dyDescent="0.3">
      <c r="A29" s="77" t="s">
        <v>1046</v>
      </c>
      <c r="B29" s="59">
        <f>VLOOKUP($A29,'Return Data'!$B$7:$R$2292,3,0)</f>
        <v>44918</v>
      </c>
      <c r="C29" s="60">
        <f>VLOOKUP($A29,'Return Data'!$B$7:$R$2292,4,0)</f>
        <v>81.615300000000005</v>
      </c>
      <c r="D29" s="60">
        <f>VLOOKUP($A29,'Return Data'!$B$7:$R$2292,9,0)</f>
        <v>6.1985999999999999</v>
      </c>
      <c r="E29" s="61">
        <f t="shared" si="0"/>
        <v>13</v>
      </c>
      <c r="F29" s="60">
        <f>VLOOKUP($A29,'Return Data'!$B$7:$R$2292,10,0)</f>
        <v>10.0274</v>
      </c>
      <c r="G29" s="61">
        <f t="shared" si="1"/>
        <v>2</v>
      </c>
      <c r="H29" s="60">
        <f>VLOOKUP($A29,'Return Data'!$B$7:$R$2292,11,0)</f>
        <v>10.3583</v>
      </c>
      <c r="I29" s="61">
        <f t="shared" si="2"/>
        <v>3</v>
      </c>
      <c r="J29" s="60">
        <f>VLOOKUP($A29,'Return Data'!$B$7:$R$2292,12,0)</f>
        <v>5.7323000000000004</v>
      </c>
      <c r="K29" s="61">
        <f t="shared" si="3"/>
        <v>3</v>
      </c>
      <c r="L29" s="60">
        <f>VLOOKUP($A29,'Return Data'!$B$7:$R$2292,13,0)</f>
        <v>4.4318</v>
      </c>
      <c r="M29" s="61">
        <f t="shared" si="4"/>
        <v>5</v>
      </c>
      <c r="N29" s="60">
        <f>VLOOKUP($A29,'Return Data'!$B$7:$R$2292,17,0)</f>
        <v>3.5950000000000002</v>
      </c>
      <c r="O29" s="61">
        <f t="shared" si="5"/>
        <v>15</v>
      </c>
      <c r="P29" s="60">
        <f>VLOOKUP($A29,'Return Data'!$B$7:$R$2292,14,0)</f>
        <v>6.0909000000000004</v>
      </c>
      <c r="Q29" s="61">
        <f t="shared" si="6"/>
        <v>13</v>
      </c>
      <c r="R29" s="60">
        <f>VLOOKUP($A29,'Return Data'!$B$7:$R$2292,16,0)</f>
        <v>7.9936999999999996</v>
      </c>
      <c r="S29" s="62">
        <f t="shared" si="7"/>
        <v>11</v>
      </c>
    </row>
    <row r="30" spans="1:19" x14ac:dyDescent="0.3">
      <c r="A30" s="109" t="s">
        <v>938</v>
      </c>
      <c r="B30" s="59">
        <f>VLOOKUP($A30,'Return Data'!$B$7:$R$2292,3,0)</f>
        <v>44918</v>
      </c>
      <c r="C30" s="60">
        <f>VLOOKUP($A30,'Return Data'!$B$7:$R$2292,4,0)</f>
        <v>14.6182</v>
      </c>
      <c r="D30" s="60">
        <f>VLOOKUP($A30,'Return Data'!$B$7:$R$2292,9,0)</f>
        <v>6.7034000000000002</v>
      </c>
      <c r="E30" s="61">
        <f t="shared" si="0"/>
        <v>6</v>
      </c>
      <c r="F30" s="60">
        <f>VLOOKUP($A30,'Return Data'!$B$7:$R$2292,10,0)</f>
        <v>10.3263</v>
      </c>
      <c r="G30" s="61">
        <f t="shared" si="1"/>
        <v>1</v>
      </c>
      <c r="H30" s="60">
        <f>VLOOKUP($A30,'Return Data'!$B$7:$R$2292,11,0)</f>
        <v>12.5307</v>
      </c>
      <c r="I30" s="61">
        <f t="shared" si="2"/>
        <v>2</v>
      </c>
      <c r="J30" s="60">
        <f>VLOOKUP($A30,'Return Data'!$B$7:$R$2292,12,0)</f>
        <v>4.1662999999999997</v>
      </c>
      <c r="K30" s="61">
        <f t="shared" si="3"/>
        <v>8</v>
      </c>
      <c r="L30" s="60">
        <f>VLOOKUP($A30,'Return Data'!$B$7:$R$2292,13,0)</f>
        <v>2.3712</v>
      </c>
      <c r="M30" s="61">
        <f t="shared" si="4"/>
        <v>21</v>
      </c>
      <c r="N30" s="60">
        <f>VLOOKUP($A30,'Return Data'!$B$7:$R$2292,17,0)</f>
        <v>2.1446000000000001</v>
      </c>
      <c r="O30" s="61">
        <f t="shared" si="5"/>
        <v>23</v>
      </c>
      <c r="P30" s="60">
        <f>VLOOKUP($A30,'Return Data'!$B$7:$R$2292,14,0)</f>
        <v>5.7107000000000001</v>
      </c>
      <c r="Q30" s="61">
        <f t="shared" si="6"/>
        <v>15</v>
      </c>
      <c r="R30" s="60">
        <f>VLOOKUP($A30,'Return Data'!$B$7:$R$2292,16,0)</f>
        <v>8.8682999999999996</v>
      </c>
      <c r="S30" s="62">
        <f t="shared" si="7"/>
        <v>3</v>
      </c>
    </row>
    <row r="31" spans="1:19" x14ac:dyDescent="0.3">
      <c r="A31" s="77" t="s">
        <v>1011</v>
      </c>
      <c r="B31" s="59">
        <f>VLOOKUP($A31,'Return Data'!$B$7:$R$2292,3,0)</f>
        <v>44918</v>
      </c>
      <c r="C31" s="60">
        <f>VLOOKUP($A31,'Return Data'!$B$7:$R$2292,4,0)</f>
        <v>13.6486</v>
      </c>
      <c r="D31" s="60">
        <f>VLOOKUP($A31,'Return Data'!$B$7:$R$2292,9,0)</f>
        <v>7.9405999999999999</v>
      </c>
      <c r="E31" s="61">
        <f t="shared" si="0"/>
        <v>1</v>
      </c>
      <c r="F31" s="60">
        <f>VLOOKUP($A31,'Return Data'!$B$7:$R$2292,10,0)</f>
        <v>7.6517999999999997</v>
      </c>
      <c r="G31" s="61">
        <f t="shared" si="1"/>
        <v>22</v>
      </c>
      <c r="H31" s="60">
        <f>VLOOKUP($A31,'Return Data'!$B$7:$R$2292,11,0)</f>
        <v>5.9459</v>
      </c>
      <c r="I31" s="61">
        <f t="shared" si="2"/>
        <v>26</v>
      </c>
      <c r="J31" s="60">
        <f>VLOOKUP($A31,'Return Data'!$B$7:$R$2292,12,0)</f>
        <v>2.5663999999999998</v>
      </c>
      <c r="K31" s="61">
        <f t="shared" si="3"/>
        <v>22</v>
      </c>
      <c r="L31" s="60">
        <f>VLOOKUP($A31,'Return Data'!$B$7:$R$2292,13,0)</f>
        <v>2.7902999999999998</v>
      </c>
      <c r="M31" s="61">
        <f t="shared" si="4"/>
        <v>18</v>
      </c>
      <c r="N31" s="60">
        <f>VLOOKUP($A31,'Return Data'!$B$7:$R$2292,17,0)</f>
        <v>10.3239</v>
      </c>
      <c r="O31" s="61">
        <f t="shared" si="5"/>
        <v>2</v>
      </c>
      <c r="P31" s="60">
        <f>VLOOKUP($A31,'Return Data'!$B$7:$R$2292,14,0)</f>
        <v>-2.2103999999999999</v>
      </c>
      <c r="Q31" s="61">
        <f t="shared" si="6"/>
        <v>32</v>
      </c>
      <c r="R31" s="60">
        <f>VLOOKUP($A31,'Return Data'!$B$7:$R$2292,16,0)</f>
        <v>3.7277999999999998</v>
      </c>
      <c r="S31" s="62">
        <f t="shared" si="7"/>
        <v>27</v>
      </c>
    </row>
    <row r="32" spans="1:19" x14ac:dyDescent="0.3">
      <c r="A32" s="77" t="s">
        <v>1013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44918</v>
      </c>
      <c r="C33" s="60">
        <f>VLOOKUP($A33,'Return Data'!$B$7:$R$2292,4,0)</f>
        <v>61.969499999999996</v>
      </c>
      <c r="D33" s="60">
        <f>VLOOKUP($A33,'Return Data'!$B$7:$R$2292,9,0)</f>
        <v>6.8411999999999997</v>
      </c>
      <c r="E33" s="61">
        <f t="shared" si="0"/>
        <v>3</v>
      </c>
      <c r="F33" s="60">
        <f>VLOOKUP($A33,'Return Data'!$B$7:$R$2292,10,0)</f>
        <v>8.4015000000000004</v>
      </c>
      <c r="G33" s="61">
        <f t="shared" si="1"/>
        <v>5</v>
      </c>
      <c r="H33" s="60">
        <f>VLOOKUP($A33,'Return Data'!$B$7:$R$2292,11,0)</f>
        <v>8.1814999999999998</v>
      </c>
      <c r="I33" s="61">
        <f t="shared" si="2"/>
        <v>8</v>
      </c>
      <c r="J33" s="60">
        <f>VLOOKUP($A33,'Return Data'!$B$7:$R$2292,12,0)</f>
        <v>4.3513000000000002</v>
      </c>
      <c r="K33" s="61">
        <f t="shared" si="3"/>
        <v>7</v>
      </c>
      <c r="L33" s="60">
        <f>VLOOKUP($A33,'Return Data'!$B$7:$R$2292,13,0)</f>
        <v>3.7098</v>
      </c>
      <c r="M33" s="61">
        <f t="shared" si="4"/>
        <v>8</v>
      </c>
      <c r="N33" s="60">
        <f>VLOOKUP($A33,'Return Data'!$B$7:$R$2292,17,0)</f>
        <v>4.0726000000000004</v>
      </c>
      <c r="O33" s="61">
        <f t="shared" si="5"/>
        <v>11</v>
      </c>
      <c r="P33" s="60">
        <f>VLOOKUP($A33,'Return Data'!$B$7:$R$2292,14,0)</f>
        <v>7.1025999999999998</v>
      </c>
      <c r="Q33" s="61">
        <f t="shared" si="6"/>
        <v>5</v>
      </c>
      <c r="R33" s="60">
        <f>VLOOKUP($A33,'Return Data'!$B$7:$R$2292,16,0)</f>
        <v>8.1331000000000007</v>
      </c>
      <c r="S33" s="62">
        <f t="shared" si="7"/>
        <v>8</v>
      </c>
    </row>
    <row r="34" spans="1:19" x14ac:dyDescent="0.3">
      <c r="A34" s="77" t="s">
        <v>1016</v>
      </c>
      <c r="B34" s="59">
        <f>VLOOKUP($A34,'Return Data'!$B$7:$R$2292,3,0)</f>
        <v>44918</v>
      </c>
      <c r="C34" s="60">
        <f>VLOOKUP($A34,'Return Data'!$B$7:$R$2292,4,0)</f>
        <v>45.019500000000001</v>
      </c>
      <c r="D34" s="60">
        <f>VLOOKUP($A34,'Return Data'!$B$7:$R$2292,9,0)</f>
        <v>6.7012</v>
      </c>
      <c r="E34" s="61">
        <f t="shared" si="0"/>
        <v>7</v>
      </c>
      <c r="F34" s="60">
        <f>VLOOKUP($A34,'Return Data'!$B$7:$R$2292,10,0)</f>
        <v>8.2795000000000005</v>
      </c>
      <c r="G34" s="61">
        <f t="shared" si="1"/>
        <v>6</v>
      </c>
      <c r="H34" s="60">
        <f>VLOOKUP($A34,'Return Data'!$B$7:$R$2292,11,0)</f>
        <v>7.3292999999999999</v>
      </c>
      <c r="I34" s="61">
        <f t="shared" si="2"/>
        <v>17</v>
      </c>
      <c r="J34" s="60">
        <f>VLOOKUP($A34,'Return Data'!$B$7:$R$2292,12,0)</f>
        <v>4.0768000000000004</v>
      </c>
      <c r="K34" s="61">
        <f t="shared" si="3"/>
        <v>10</v>
      </c>
      <c r="L34" s="60">
        <f>VLOOKUP($A34,'Return Data'!$B$7:$R$2292,13,0)</f>
        <v>3.9561999999999999</v>
      </c>
      <c r="M34" s="61">
        <f t="shared" si="4"/>
        <v>7</v>
      </c>
      <c r="N34" s="60">
        <f>VLOOKUP($A34,'Return Data'!$B$7:$R$2292,17,0)</f>
        <v>4.2679999999999998</v>
      </c>
      <c r="O34" s="61">
        <f t="shared" si="5"/>
        <v>10</v>
      </c>
      <c r="P34" s="60">
        <f>VLOOKUP($A34,'Return Data'!$B$7:$R$2292,14,0)</f>
        <v>7.0651000000000002</v>
      </c>
      <c r="Q34" s="61">
        <f t="shared" si="6"/>
        <v>6</v>
      </c>
      <c r="R34" s="60">
        <f>VLOOKUP($A34,'Return Data'!$B$7:$R$2292,16,0)</f>
        <v>9.1350999999999996</v>
      </c>
      <c r="S34" s="62">
        <f t="shared" si="7"/>
        <v>2</v>
      </c>
    </row>
    <row r="35" spans="1:19" x14ac:dyDescent="0.3">
      <c r="A35" s="77" t="s">
        <v>1019</v>
      </c>
      <c r="B35" s="59">
        <f>VLOOKUP($A35,'Return Data'!$B$7:$R$2292,3,0)</f>
        <v>44918</v>
      </c>
      <c r="C35" s="60">
        <f>VLOOKUP($A35,'Return Data'!$B$7:$R$2292,4,0)</f>
        <v>64.835499999999996</v>
      </c>
      <c r="D35" s="60">
        <f>VLOOKUP($A35,'Return Data'!$B$7:$R$2292,9,0)</f>
        <v>5.0026999999999999</v>
      </c>
      <c r="E35" s="61">
        <f t="shared" si="0"/>
        <v>25</v>
      </c>
      <c r="F35" s="60">
        <f>VLOOKUP($A35,'Return Data'!$B$7:$R$2292,10,0)</f>
        <v>7.2710999999999997</v>
      </c>
      <c r="G35" s="61">
        <f t="shared" si="1"/>
        <v>26</v>
      </c>
      <c r="H35" s="60">
        <f>VLOOKUP($A35,'Return Data'!$B$7:$R$2292,11,0)</f>
        <v>5.7948000000000004</v>
      </c>
      <c r="I35" s="61">
        <f t="shared" si="2"/>
        <v>27</v>
      </c>
      <c r="J35" s="60">
        <f>VLOOKUP($A35,'Return Data'!$B$7:$R$2292,12,0)</f>
        <v>1.6218999999999999</v>
      </c>
      <c r="K35" s="61">
        <f t="shared" si="3"/>
        <v>24</v>
      </c>
      <c r="L35" s="60">
        <f>VLOOKUP($A35,'Return Data'!$B$7:$R$2292,13,0)</f>
        <v>1.6428</v>
      </c>
      <c r="M35" s="61">
        <f t="shared" si="4"/>
        <v>24</v>
      </c>
      <c r="N35" s="60">
        <f>VLOOKUP($A35,'Return Data'!$B$7:$R$2292,17,0)</f>
        <v>2.2706</v>
      </c>
      <c r="O35" s="61">
        <f t="shared" si="5"/>
        <v>22</v>
      </c>
      <c r="P35" s="60">
        <f>VLOOKUP($A35,'Return Data'!$B$7:$R$2292,14,0)</f>
        <v>3.8980999999999999</v>
      </c>
      <c r="Q35" s="61">
        <f t="shared" si="6"/>
        <v>25</v>
      </c>
      <c r="R35" s="60">
        <f>VLOOKUP($A35,'Return Data'!$B$7:$R$2292,16,0)</f>
        <v>6.8929999999999998</v>
      </c>
      <c r="S35" s="62">
        <f t="shared" si="7"/>
        <v>19</v>
      </c>
    </row>
    <row r="36" spans="1:19" x14ac:dyDescent="0.3">
      <c r="A36" s="77" t="s">
        <v>1051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44918</v>
      </c>
      <c r="C37" s="60">
        <f>VLOOKUP($A37,'Return Data'!$B$7:$R$2292,4,0)</f>
        <v>65.774199999999993</v>
      </c>
      <c r="D37" s="60">
        <f>VLOOKUP($A37,'Return Data'!$B$7:$R$2292,9,0)</f>
        <v>6.4882</v>
      </c>
      <c r="E37" s="61">
        <f t="shared" si="0"/>
        <v>10</v>
      </c>
      <c r="F37" s="60">
        <f>VLOOKUP($A37,'Return Data'!$B$7:$R$2292,10,0)</f>
        <v>8.0625999999999998</v>
      </c>
      <c r="G37" s="61">
        <f t="shared" si="1"/>
        <v>14</v>
      </c>
      <c r="H37" s="60">
        <f>VLOOKUP($A37,'Return Data'!$B$7:$R$2292,11,0)</f>
        <v>7.4081000000000001</v>
      </c>
      <c r="I37" s="61">
        <f t="shared" si="2"/>
        <v>15</v>
      </c>
      <c r="J37" s="60">
        <f>VLOOKUP($A37,'Return Data'!$B$7:$R$2292,12,0)</f>
        <v>14.108700000000001</v>
      </c>
      <c r="K37" s="61">
        <f t="shared" si="3"/>
        <v>2</v>
      </c>
      <c r="L37" s="60">
        <f>VLOOKUP($A37,'Return Data'!$B$7:$R$2292,13,0)</f>
        <v>10.2377</v>
      </c>
      <c r="M37" s="61">
        <f t="shared" si="4"/>
        <v>2</v>
      </c>
      <c r="N37" s="60">
        <f>VLOOKUP($A37,'Return Data'!$B$7:$R$2292,17,0)</f>
        <v>10.184699999999999</v>
      </c>
      <c r="O37" s="61">
        <f t="shared" si="5"/>
        <v>3</v>
      </c>
      <c r="P37" s="60">
        <f>VLOOKUP($A37,'Return Data'!$B$7:$R$2292,14,0)</f>
        <v>7.2436999999999996</v>
      </c>
      <c r="Q37" s="61">
        <f t="shared" si="6"/>
        <v>3</v>
      </c>
      <c r="R37" s="60">
        <f>VLOOKUP($A37,'Return Data'!$B$7:$R$2292,16,0)</f>
        <v>6.7866999999999997</v>
      </c>
      <c r="S37" s="62">
        <f t="shared" si="7"/>
        <v>22</v>
      </c>
    </row>
    <row r="38" spans="1:19" x14ac:dyDescent="0.3">
      <c r="A38" s="77" t="s">
        <v>1026</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44918</v>
      </c>
      <c r="C39" s="60">
        <f>VLOOKUP($A39,'Return Data'!$B$7:$R$2292,4,0)</f>
        <v>16.1297</v>
      </c>
      <c r="D39" s="60">
        <f>VLOOKUP($A39,'Return Data'!$B$7:$R$2292,9,0)</f>
        <v>6.5903999999999998</v>
      </c>
      <c r="E39" s="61">
        <f t="shared" si="0"/>
        <v>8</v>
      </c>
      <c r="F39" s="60">
        <f>VLOOKUP($A39,'Return Data'!$B$7:$R$2292,10,0)</f>
        <v>7.5499000000000001</v>
      </c>
      <c r="G39" s="61">
        <f t="shared" si="1"/>
        <v>23</v>
      </c>
      <c r="H39" s="60">
        <f>VLOOKUP($A39,'Return Data'!$B$7:$R$2292,11,0)</f>
        <v>6.5453000000000001</v>
      </c>
      <c r="I39" s="61">
        <f t="shared" si="2"/>
        <v>21</v>
      </c>
      <c r="J39" s="60">
        <f>VLOOKUP($A39,'Return Data'!$B$7:$R$2292,12,0)</f>
        <v>3.2490000000000001</v>
      </c>
      <c r="K39" s="61">
        <f t="shared" si="3"/>
        <v>17</v>
      </c>
      <c r="L39" s="60">
        <f>VLOOKUP($A39,'Return Data'!$B$7:$R$2292,13,0)</f>
        <v>3.0230000000000001</v>
      </c>
      <c r="M39" s="61">
        <f t="shared" si="4"/>
        <v>15</v>
      </c>
      <c r="N39" s="60">
        <f>VLOOKUP($A39,'Return Data'!$B$7:$R$2292,17,0)</f>
        <v>5.0388000000000002</v>
      </c>
      <c r="O39" s="61">
        <f t="shared" si="5"/>
        <v>7</v>
      </c>
      <c r="P39" s="60">
        <f>VLOOKUP($A39,'Return Data'!$B$7:$R$2292,14,0)</f>
        <v>3.4870000000000001</v>
      </c>
      <c r="Q39" s="61">
        <f t="shared" si="6"/>
        <v>26</v>
      </c>
      <c r="R39" s="60">
        <f>VLOOKUP($A39,'Return Data'!$B$7:$R$2292,16,0)</f>
        <v>6.3739999999999997</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5.0883749999999992</v>
      </c>
      <c r="E41" s="83"/>
      <c r="F41" s="84">
        <f>AVERAGE(F8:F39)</f>
        <v>6.8371312500000014</v>
      </c>
      <c r="G41" s="83"/>
      <c r="H41" s="84">
        <f>AVERAGE(H8:H39)</f>
        <v>7.4209156249999992</v>
      </c>
      <c r="I41" s="83"/>
      <c r="J41" s="84">
        <f>AVERAGE(J8:J39)</f>
        <v>3.8957718749999994</v>
      </c>
      <c r="K41" s="83"/>
      <c r="L41" s="84">
        <f>AVERAGE(L8:L39)</f>
        <v>3.437603124999999</v>
      </c>
      <c r="M41" s="83"/>
      <c r="N41" s="84">
        <f>AVERAGE(N8:N39)</f>
        <v>3.7438062499999991</v>
      </c>
      <c r="O41" s="83"/>
      <c r="P41" s="84">
        <f>AVERAGE(P8:P39)</f>
        <v>4.9229093749999997</v>
      </c>
      <c r="Q41" s="83"/>
      <c r="R41" s="84">
        <f>AVERAGE(R8:R39)</f>
        <v>6.3430531249999991</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-2.2103999999999999</v>
      </c>
      <c r="Q42" s="83"/>
      <c r="R42" s="84">
        <f>MIN(R8:R39)</f>
        <v>0</v>
      </c>
      <c r="S42" s="85"/>
    </row>
    <row r="43" spans="1:19" ht="15" thickBot="1" x14ac:dyDescent="0.35">
      <c r="A43" s="86" t="s">
        <v>29</v>
      </c>
      <c r="B43" s="87"/>
      <c r="C43" s="87"/>
      <c r="D43" s="88">
        <f>MAX(D8:D39)</f>
        <v>7.9405999999999999</v>
      </c>
      <c r="E43" s="87"/>
      <c r="F43" s="88">
        <f>MAX(F8:F39)</f>
        <v>10.3263</v>
      </c>
      <c r="G43" s="87"/>
      <c r="H43" s="88">
        <f>MAX(H8:H39)</f>
        <v>39.449199999999998</v>
      </c>
      <c r="I43" s="87"/>
      <c r="J43" s="88">
        <f>MAX(J8:J39)</f>
        <v>26.553100000000001</v>
      </c>
      <c r="K43" s="87"/>
      <c r="L43" s="88">
        <f>MAX(L8:L39)</f>
        <v>25.485900000000001</v>
      </c>
      <c r="M43" s="87"/>
      <c r="N43" s="88">
        <f>MAX(N8:N39)</f>
        <v>16.325299999999999</v>
      </c>
      <c r="O43" s="87"/>
      <c r="P43" s="88">
        <f>MAX(P8:P39)</f>
        <v>13.8028</v>
      </c>
      <c r="Q43" s="87"/>
      <c r="R43" s="88">
        <f>MAX(R8:R39)</f>
        <v>9.5860000000000003</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44918</v>
      </c>
      <c r="C8" s="60">
        <f>VLOOKUP($A8,'Return Data'!$B$7:$R$2292,4,0)</f>
        <v>104.3257</v>
      </c>
      <c r="D8" s="60">
        <f>VLOOKUP($A8,'Return Data'!$B$7:$R$2292,9,0)</f>
        <v>5.6307999999999998</v>
      </c>
      <c r="E8" s="61">
        <f t="shared" ref="E8:E39" si="0">RANK(D8,D$8:D$39,0)</f>
        <v>11</v>
      </c>
      <c r="F8" s="60">
        <f>VLOOKUP($A8,'Return Data'!$B$7:$R$2292,10,0)</f>
        <v>7.7789000000000001</v>
      </c>
      <c r="G8" s="61">
        <f t="shared" ref="G8:G39" si="1">RANK(F8,F$8:F$39,0)</f>
        <v>4</v>
      </c>
      <c r="H8" s="60">
        <f>VLOOKUP($A8,'Return Data'!$B$7:$R$2292,11,0)</f>
        <v>6.8441000000000001</v>
      </c>
      <c r="I8" s="61">
        <f t="shared" ref="I8:I39" si="2">RANK(H8,H$8:H$39,0)</f>
        <v>14</v>
      </c>
      <c r="J8" s="60">
        <f>VLOOKUP($A8,'Return Data'!$B$7:$R$2292,12,0)</f>
        <v>2.3363</v>
      </c>
      <c r="K8" s="61">
        <f t="shared" ref="K8:K39" si="3">RANK(J8,J$8:J$39,0)</f>
        <v>18</v>
      </c>
      <c r="L8" s="60">
        <f>VLOOKUP($A8,'Return Data'!$B$7:$R$2292,13,0)</f>
        <v>2.3565999999999998</v>
      </c>
      <c r="M8" s="61">
        <f t="shared" ref="M8:M39" si="4">RANK(L8,L$8:L$39,0)</f>
        <v>16</v>
      </c>
      <c r="N8" s="60">
        <f>VLOOKUP($A8,'Return Data'!$B$7:$R$2292,17,0)</f>
        <v>3.3233999999999999</v>
      </c>
      <c r="O8" s="61">
        <f t="shared" ref="O8:O39" si="5">RANK(N8,N$8:N$39,0)</f>
        <v>12</v>
      </c>
      <c r="P8" s="60">
        <f>VLOOKUP($A8,'Return Data'!$B$7:$R$2292,14,0)</f>
        <v>6.2961999999999998</v>
      </c>
      <c r="Q8" s="61">
        <f t="shared" ref="Q8:Q39" si="6">RANK(P8,P$8:P$39,0)</f>
        <v>7</v>
      </c>
      <c r="R8" s="60">
        <f>VLOOKUP($A8,'Return Data'!$B$7:$R$2292,16,0)</f>
        <v>9.0063999999999993</v>
      </c>
      <c r="S8" s="62">
        <f t="shared" ref="S8:S39" si="7">RANK(R8,R$8:R$39,0)</f>
        <v>1</v>
      </c>
    </row>
    <row r="9" spans="1:19" x14ac:dyDescent="0.3">
      <c r="A9" s="77" t="s">
        <v>989</v>
      </c>
      <c r="B9" s="59">
        <f>VLOOKUP($A9,'Return Data'!$B$7:$R$2292,3,0)</f>
        <v>44918</v>
      </c>
      <c r="C9" s="60">
        <f>VLOOKUP($A9,'Return Data'!$B$7:$R$2292,4,0)</f>
        <v>31.412600000000001</v>
      </c>
      <c r="D9" s="60">
        <f>VLOOKUP($A9,'Return Data'!$B$7:$R$2292,9,0)</f>
        <v>4.6890999999999998</v>
      </c>
      <c r="E9" s="61">
        <f t="shared" si="0"/>
        <v>20</v>
      </c>
      <c r="F9" s="60">
        <f>VLOOKUP($A9,'Return Data'!$B$7:$R$2292,10,0)</f>
        <v>7.2472000000000003</v>
      </c>
      <c r="G9" s="61">
        <f t="shared" si="1"/>
        <v>16</v>
      </c>
      <c r="H9" s="60">
        <f>VLOOKUP($A9,'Return Data'!$B$7:$R$2292,11,0)</f>
        <v>38.6126</v>
      </c>
      <c r="I9" s="61">
        <f t="shared" si="2"/>
        <v>1</v>
      </c>
      <c r="J9" s="60">
        <f>VLOOKUP($A9,'Return Data'!$B$7:$R$2292,12,0)</f>
        <v>25.639600000000002</v>
      </c>
      <c r="K9" s="61">
        <f t="shared" si="3"/>
        <v>1</v>
      </c>
      <c r="L9" s="60">
        <f>VLOOKUP($A9,'Return Data'!$B$7:$R$2292,13,0)</f>
        <v>24.555299999999999</v>
      </c>
      <c r="M9" s="61">
        <f t="shared" si="4"/>
        <v>1</v>
      </c>
      <c r="N9" s="60">
        <f>VLOOKUP($A9,'Return Data'!$B$7:$R$2292,17,0)</f>
        <v>15.5769</v>
      </c>
      <c r="O9" s="61">
        <f t="shared" si="5"/>
        <v>1</v>
      </c>
      <c r="P9" s="60">
        <f>VLOOKUP($A9,'Return Data'!$B$7:$R$2292,14,0)</f>
        <v>13.0243</v>
      </c>
      <c r="Q9" s="61">
        <f t="shared" si="6"/>
        <v>1</v>
      </c>
      <c r="R9" s="60">
        <f>VLOOKUP($A9,'Return Data'!$B$7:$R$2292,16,0)</f>
        <v>8.6768000000000001</v>
      </c>
      <c r="S9" s="62">
        <f t="shared" si="7"/>
        <v>2</v>
      </c>
    </row>
    <row r="10" spans="1:19" x14ac:dyDescent="0.3">
      <c r="A10" s="77" t="s">
        <v>991</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44918</v>
      </c>
      <c r="C11" s="60">
        <f>VLOOKUP($A11,'Return Data'!$B$7:$R$2292,4,0)</f>
        <v>22.904</v>
      </c>
      <c r="D11" s="60">
        <f>VLOOKUP($A11,'Return Data'!$B$7:$R$2292,9,0)</f>
        <v>5.5175000000000001</v>
      </c>
      <c r="E11" s="61">
        <f t="shared" si="0"/>
        <v>12</v>
      </c>
      <c r="F11" s="60">
        <f>VLOOKUP($A11,'Return Data'!$B$7:$R$2292,10,0)</f>
        <v>6.8285</v>
      </c>
      <c r="G11" s="61">
        <f t="shared" si="1"/>
        <v>23</v>
      </c>
      <c r="H11" s="60">
        <f>VLOOKUP($A11,'Return Data'!$B$7:$R$2292,11,0)</f>
        <v>6.6471999999999998</v>
      </c>
      <c r="I11" s="61">
        <f t="shared" si="2"/>
        <v>16</v>
      </c>
      <c r="J11" s="60">
        <f>VLOOKUP($A11,'Return Data'!$B$7:$R$2292,12,0)</f>
        <v>3.9529000000000001</v>
      </c>
      <c r="K11" s="61">
        <f t="shared" si="3"/>
        <v>6</v>
      </c>
      <c r="L11" s="60">
        <f>VLOOKUP($A11,'Return Data'!$B$7:$R$2292,13,0)</f>
        <v>3.8104</v>
      </c>
      <c r="M11" s="61">
        <f t="shared" si="4"/>
        <v>4</v>
      </c>
      <c r="N11" s="60">
        <f>VLOOKUP($A11,'Return Data'!$B$7:$R$2292,17,0)</f>
        <v>4.5982000000000003</v>
      </c>
      <c r="O11" s="61">
        <f t="shared" si="5"/>
        <v>5</v>
      </c>
      <c r="P11" s="60">
        <f>VLOOKUP($A11,'Return Data'!$B$7:$R$2292,14,0)</f>
        <v>6.4805000000000001</v>
      </c>
      <c r="Q11" s="61">
        <f t="shared" si="6"/>
        <v>5</v>
      </c>
      <c r="R11" s="60">
        <f>VLOOKUP($A11,'Return Data'!$B$7:$R$2292,16,0)</f>
        <v>8.0176999999999996</v>
      </c>
      <c r="S11" s="62">
        <f t="shared" si="7"/>
        <v>8</v>
      </c>
    </row>
    <row r="12" spans="1:19" x14ac:dyDescent="0.3">
      <c r="A12" s="77" t="s">
        <v>1949</v>
      </c>
      <c r="B12" s="59">
        <f>VLOOKUP($A12,'Return Data'!$B$7:$R$2292,3,0)</f>
        <v>44918</v>
      </c>
      <c r="C12" s="60">
        <f>VLOOKUP($A12,'Return Data'!$B$7:$R$2292,4,0)</f>
        <v>15.7089</v>
      </c>
      <c r="D12" s="60">
        <f>VLOOKUP($A12,'Return Data'!$B$7:$R$2292,9,0)</f>
        <v>6.4546999999999999</v>
      </c>
      <c r="E12" s="61">
        <f t="shared" si="0"/>
        <v>3</v>
      </c>
      <c r="F12" s="60">
        <f>VLOOKUP($A12,'Return Data'!$B$7:$R$2292,10,0)</f>
        <v>7.4088000000000003</v>
      </c>
      <c r="G12" s="61">
        <f t="shared" si="1"/>
        <v>11</v>
      </c>
      <c r="H12" s="60">
        <f>VLOOKUP($A12,'Return Data'!$B$7:$R$2292,11,0)</f>
        <v>7.6478999999999999</v>
      </c>
      <c r="I12" s="61">
        <f t="shared" si="2"/>
        <v>6</v>
      </c>
      <c r="J12" s="60">
        <f>VLOOKUP($A12,'Return Data'!$B$7:$R$2292,12,0)</f>
        <v>3.1280999999999999</v>
      </c>
      <c r="K12" s="61">
        <f t="shared" si="3"/>
        <v>11</v>
      </c>
      <c r="L12" s="60">
        <f>VLOOKUP($A12,'Return Data'!$B$7:$R$2292,13,0)</f>
        <v>2.7248999999999999</v>
      </c>
      <c r="M12" s="61">
        <f t="shared" si="4"/>
        <v>13</v>
      </c>
      <c r="N12" s="60">
        <f>VLOOKUP($A12,'Return Data'!$B$7:$R$2292,17,0)</f>
        <v>2.6278999999999999</v>
      </c>
      <c r="O12" s="61">
        <f t="shared" si="5"/>
        <v>15</v>
      </c>
      <c r="P12" s="60">
        <f>VLOOKUP($A12,'Return Data'!$B$7:$R$2292,14,0)</f>
        <v>4.2595999999999998</v>
      </c>
      <c r="Q12" s="61">
        <f t="shared" si="6"/>
        <v>20</v>
      </c>
      <c r="R12" s="60">
        <f>VLOOKUP($A12,'Return Data'!$B$7:$R$2292,16,0)</f>
        <v>5.2539999999999996</v>
      </c>
      <c r="S12" s="62">
        <f t="shared" si="7"/>
        <v>26</v>
      </c>
    </row>
    <row r="13" spans="1:19" x14ac:dyDescent="0.3">
      <c r="A13" s="77" t="s">
        <v>1035</v>
      </c>
      <c r="B13" s="59">
        <f>VLOOKUP($A13,'Return Data'!$B$7:$R$2292,3,0)</f>
        <v>44918</v>
      </c>
      <c r="C13" s="60">
        <f>VLOOKUP($A13,'Return Data'!$B$7:$R$2292,4,0)</f>
        <v>47.035299999999999</v>
      </c>
      <c r="D13" s="60">
        <f>VLOOKUP($A13,'Return Data'!$B$7:$R$2292,9,0)</f>
        <v>4.3846999999999996</v>
      </c>
      <c r="E13" s="61">
        <f t="shared" si="0"/>
        <v>22</v>
      </c>
      <c r="F13" s="60">
        <f>VLOOKUP($A13,'Return Data'!$B$7:$R$2292,10,0)</f>
        <v>6.9074999999999998</v>
      </c>
      <c r="G13" s="61">
        <f t="shared" si="1"/>
        <v>21</v>
      </c>
      <c r="H13" s="60">
        <f>VLOOKUP($A13,'Return Data'!$B$7:$R$2292,11,0)</f>
        <v>5.5026000000000002</v>
      </c>
      <c r="I13" s="61">
        <f t="shared" si="2"/>
        <v>22</v>
      </c>
      <c r="J13" s="60">
        <f>VLOOKUP($A13,'Return Data'!$B$7:$R$2292,12,0)</f>
        <v>2.1705000000000001</v>
      </c>
      <c r="K13" s="61">
        <f t="shared" si="3"/>
        <v>20</v>
      </c>
      <c r="L13" s="60">
        <f>VLOOKUP($A13,'Return Data'!$B$7:$R$2292,13,0)</f>
        <v>1.5377000000000001</v>
      </c>
      <c r="M13" s="61">
        <f t="shared" si="4"/>
        <v>20</v>
      </c>
      <c r="N13" s="60">
        <f>VLOOKUP($A13,'Return Data'!$B$7:$R$2292,17,0)</f>
        <v>1.8587</v>
      </c>
      <c r="O13" s="61">
        <f t="shared" si="5"/>
        <v>20</v>
      </c>
      <c r="P13" s="60">
        <f>VLOOKUP($A13,'Return Data'!$B$7:$R$2292,14,0)</f>
        <v>4.4523999999999999</v>
      </c>
      <c r="Q13" s="61">
        <f t="shared" si="6"/>
        <v>18</v>
      </c>
      <c r="R13" s="60">
        <f>VLOOKUP($A13,'Return Data'!$B$7:$R$2292,16,0)</f>
        <v>7.9360999999999997</v>
      </c>
      <c r="S13" s="62">
        <f t="shared" si="7"/>
        <v>9</v>
      </c>
    </row>
    <row r="14" spans="1:19" x14ac:dyDescent="0.3">
      <c r="A14" s="77" t="s">
        <v>995</v>
      </c>
      <c r="B14" s="59">
        <f>VLOOKUP($A14,'Return Data'!$B$7:$R$2292,3,0)</f>
        <v>44918</v>
      </c>
      <c r="C14" s="60">
        <f>VLOOKUP($A14,'Return Data'!$B$7:$R$2292,4,0)</f>
        <v>67.5274</v>
      </c>
      <c r="D14" s="60">
        <f>VLOOKUP($A14,'Return Data'!$B$7:$R$2292,9,0)</f>
        <v>5.3220999999999998</v>
      </c>
      <c r="E14" s="61">
        <f t="shared" si="0"/>
        <v>14</v>
      </c>
      <c r="F14" s="60">
        <f>VLOOKUP($A14,'Return Data'!$B$7:$R$2292,10,0)</f>
        <v>7.7065999999999999</v>
      </c>
      <c r="G14" s="61">
        <f t="shared" si="1"/>
        <v>8</v>
      </c>
      <c r="H14" s="60">
        <f>VLOOKUP($A14,'Return Data'!$B$7:$R$2292,11,0)</f>
        <v>6.5317999999999996</v>
      </c>
      <c r="I14" s="61">
        <f t="shared" si="2"/>
        <v>18</v>
      </c>
      <c r="J14" s="60">
        <f>VLOOKUP($A14,'Return Data'!$B$7:$R$2292,12,0)</f>
        <v>2.9074</v>
      </c>
      <c r="K14" s="61">
        <f t="shared" si="3"/>
        <v>12</v>
      </c>
      <c r="L14" s="60">
        <f>VLOOKUP($A14,'Return Data'!$B$7:$R$2292,13,0)</f>
        <v>2.8104</v>
      </c>
      <c r="M14" s="61">
        <f t="shared" si="4"/>
        <v>12</v>
      </c>
      <c r="N14" s="60">
        <f>VLOOKUP($A14,'Return Data'!$B$7:$R$2292,17,0)</f>
        <v>3.2456</v>
      </c>
      <c r="O14" s="61">
        <f t="shared" si="5"/>
        <v>13</v>
      </c>
      <c r="P14" s="60">
        <f>VLOOKUP($A14,'Return Data'!$B$7:$R$2292,14,0)</f>
        <v>5.3677000000000001</v>
      </c>
      <c r="Q14" s="61">
        <f t="shared" si="6"/>
        <v>14</v>
      </c>
      <c r="R14" s="60">
        <f>VLOOKUP($A14,'Return Data'!$B$7:$R$2292,16,0)</f>
        <v>7.7247000000000003</v>
      </c>
      <c r="S14" s="62">
        <f t="shared" si="7"/>
        <v>13</v>
      </c>
    </row>
    <row r="15" spans="1:19" x14ac:dyDescent="0.3">
      <c r="A15" s="77" t="s">
        <v>998</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44918</v>
      </c>
      <c r="C16" s="60">
        <f>VLOOKUP($A16,'Return Data'!$B$7:$R$2292,4,0)</f>
        <v>48.262500000000003</v>
      </c>
      <c r="D16" s="60">
        <f>VLOOKUP($A16,'Return Data'!$B$7:$R$2292,9,0)</f>
        <v>3.7044000000000001</v>
      </c>
      <c r="E16" s="61">
        <f t="shared" si="0"/>
        <v>27</v>
      </c>
      <c r="F16" s="60">
        <f>VLOOKUP($A16,'Return Data'!$B$7:$R$2292,10,0)</f>
        <v>6.8766999999999996</v>
      </c>
      <c r="G16" s="61">
        <f t="shared" si="1"/>
        <v>22</v>
      </c>
      <c r="H16" s="60">
        <f>VLOOKUP($A16,'Return Data'!$B$7:$R$2292,11,0)</f>
        <v>6.9859</v>
      </c>
      <c r="I16" s="61">
        <f t="shared" si="2"/>
        <v>12</v>
      </c>
      <c r="J16" s="60">
        <f>VLOOKUP($A16,'Return Data'!$B$7:$R$2292,12,0)</f>
        <v>1.6088</v>
      </c>
      <c r="K16" s="61">
        <f t="shared" si="3"/>
        <v>22</v>
      </c>
      <c r="L16" s="60">
        <f>VLOOKUP($A16,'Return Data'!$B$7:$R$2292,13,0)</f>
        <v>0.90720000000000001</v>
      </c>
      <c r="M16" s="61">
        <f t="shared" si="4"/>
        <v>23</v>
      </c>
      <c r="N16" s="60">
        <f>VLOOKUP($A16,'Return Data'!$B$7:$R$2292,17,0)</f>
        <v>1.6732</v>
      </c>
      <c r="O16" s="61">
        <f t="shared" si="5"/>
        <v>22</v>
      </c>
      <c r="P16" s="60">
        <f>VLOOKUP($A16,'Return Data'!$B$7:$R$2292,14,0)</f>
        <v>4.0662000000000003</v>
      </c>
      <c r="Q16" s="61">
        <f t="shared" si="6"/>
        <v>23</v>
      </c>
      <c r="R16" s="60">
        <f>VLOOKUP($A16,'Return Data'!$B$7:$R$2292,16,0)</f>
        <v>7.3151000000000002</v>
      </c>
      <c r="S16" s="62">
        <f t="shared" si="7"/>
        <v>20</v>
      </c>
    </row>
    <row r="17" spans="1:19" x14ac:dyDescent="0.3">
      <c r="A17" s="77" t="s">
        <v>1000</v>
      </c>
      <c r="B17" s="59">
        <f>VLOOKUP($A17,'Return Data'!$B$7:$R$2292,3,0)</f>
        <v>44918</v>
      </c>
      <c r="C17" s="60">
        <f>VLOOKUP($A17,'Return Data'!$B$7:$R$2292,4,0)</f>
        <v>46.664000000000001</v>
      </c>
      <c r="D17" s="60">
        <f>VLOOKUP($A17,'Return Data'!$B$7:$R$2292,9,0)</f>
        <v>6.1055000000000001</v>
      </c>
      <c r="E17" s="61">
        <f t="shared" si="0"/>
        <v>8</v>
      </c>
      <c r="F17" s="60">
        <f>VLOOKUP($A17,'Return Data'!$B$7:$R$2292,10,0)</f>
        <v>7.3811</v>
      </c>
      <c r="G17" s="61">
        <f t="shared" si="1"/>
        <v>13</v>
      </c>
      <c r="H17" s="60">
        <f>VLOOKUP($A17,'Return Data'!$B$7:$R$2292,11,0)</f>
        <v>6.9569999999999999</v>
      </c>
      <c r="I17" s="61">
        <f t="shared" si="2"/>
        <v>13</v>
      </c>
      <c r="J17" s="60">
        <f>VLOOKUP($A17,'Return Data'!$B$7:$R$2292,12,0)</f>
        <v>2.8961999999999999</v>
      </c>
      <c r="K17" s="61">
        <f t="shared" si="3"/>
        <v>13</v>
      </c>
      <c r="L17" s="60">
        <f>VLOOKUP($A17,'Return Data'!$B$7:$R$2292,13,0)</f>
        <v>2.8774999999999999</v>
      </c>
      <c r="M17" s="61">
        <f t="shared" si="4"/>
        <v>10</v>
      </c>
      <c r="N17" s="60">
        <f>VLOOKUP($A17,'Return Data'!$B$7:$R$2292,17,0)</f>
        <v>4.0125999999999999</v>
      </c>
      <c r="O17" s="61">
        <f t="shared" si="5"/>
        <v>7</v>
      </c>
      <c r="P17" s="60">
        <f>VLOOKUP($A17,'Return Data'!$B$7:$R$2292,14,0)</f>
        <v>5.9615999999999998</v>
      </c>
      <c r="Q17" s="61">
        <f t="shared" si="6"/>
        <v>8</v>
      </c>
      <c r="R17" s="60">
        <f>VLOOKUP($A17,'Return Data'!$B$7:$R$2292,16,0)</f>
        <v>7.6523000000000003</v>
      </c>
      <c r="S17" s="62">
        <f t="shared" si="7"/>
        <v>14</v>
      </c>
    </row>
    <row r="18" spans="1:19" x14ac:dyDescent="0.3">
      <c r="A18" t="s">
        <v>2049</v>
      </c>
      <c r="B18" s="59">
        <f>VLOOKUP($A18,'Return Data'!$B$7:$R$2292,3,0)</f>
        <v>44918</v>
      </c>
      <c r="C18" s="60">
        <f>VLOOKUP($A18,'Return Data'!$B$7:$R$2292,4,0)</f>
        <v>16.819900000000001</v>
      </c>
      <c r="D18" s="60">
        <f>VLOOKUP($A18,'Return Data'!$B$7:$R$2292,9,0)</f>
        <v>5.4275000000000002</v>
      </c>
      <c r="E18" s="61">
        <f t="shared" si="0"/>
        <v>13</v>
      </c>
      <c r="F18" s="60">
        <f>VLOOKUP($A18,'Return Data'!$B$7:$R$2292,10,0)</f>
        <v>7.2320000000000002</v>
      </c>
      <c r="G18" s="61">
        <f t="shared" si="1"/>
        <v>17</v>
      </c>
      <c r="H18" s="60">
        <f>VLOOKUP($A18,'Return Data'!$B$7:$R$2292,11,0)</f>
        <v>6.5183999999999997</v>
      </c>
      <c r="I18" s="61">
        <f t="shared" si="2"/>
        <v>19</v>
      </c>
      <c r="J18" s="60">
        <f>VLOOKUP($A18,'Return Data'!$B$7:$R$2292,12,0)</f>
        <v>2.448</v>
      </c>
      <c r="K18" s="61">
        <f t="shared" si="3"/>
        <v>17</v>
      </c>
      <c r="L18" s="60">
        <f>VLOOKUP($A18,'Return Data'!$B$7:$R$2292,13,0)</f>
        <v>2.5459999999999998</v>
      </c>
      <c r="M18" s="61">
        <f t="shared" si="4"/>
        <v>14</v>
      </c>
      <c r="N18" s="60">
        <f>VLOOKUP($A18,'Return Data'!$B$7:$R$2292,17,0)</f>
        <v>3.6924999999999999</v>
      </c>
      <c r="O18" s="61">
        <f t="shared" si="5"/>
        <v>10</v>
      </c>
      <c r="P18" s="60">
        <f>VLOOKUP($A18,'Return Data'!$B$7:$R$2292,14,0)</f>
        <v>5.5635000000000003</v>
      </c>
      <c r="Q18" s="61">
        <f t="shared" si="6"/>
        <v>10</v>
      </c>
      <c r="R18" s="60">
        <f>VLOOKUP($A18,'Return Data'!$B$7:$R$2292,16,0)</f>
        <v>6.8094999999999999</v>
      </c>
      <c r="S18" s="62">
        <f t="shared" si="7"/>
        <v>22</v>
      </c>
    </row>
    <row r="19" spans="1:19" x14ac:dyDescent="0.3">
      <c r="A19" s="102" t="s">
        <v>2050</v>
      </c>
      <c r="B19" s="59">
        <f>VLOOKUP($A19,'Return Data'!$B$7:$R$2292,3,0)</f>
        <v>44918</v>
      </c>
      <c r="C19" s="60">
        <f>VLOOKUP($A19,'Return Data'!$B$7:$R$2292,4,0)</f>
        <v>35.534999999999997</v>
      </c>
      <c r="D19" s="60">
        <f>VLOOKUP($A19,'Return Data'!$B$7:$R$2292,9,0)</f>
        <v>4.8537999999999997</v>
      </c>
      <c r="E19" s="61">
        <f t="shared" si="0"/>
        <v>19</v>
      </c>
      <c r="F19" s="60">
        <f>VLOOKUP($A19,'Return Data'!$B$7:$R$2292,10,0)</f>
        <v>7.3060999999999998</v>
      </c>
      <c r="G19" s="61">
        <f t="shared" si="1"/>
        <v>15</v>
      </c>
      <c r="H19" s="60">
        <f>VLOOKUP($A19,'Return Data'!$B$7:$R$2292,11,0)</f>
        <v>5.3045999999999998</v>
      </c>
      <c r="I19" s="61">
        <f t="shared" si="2"/>
        <v>25</v>
      </c>
      <c r="J19" s="60">
        <f>VLOOKUP($A19,'Return Data'!$B$7:$R$2292,12,0)</f>
        <v>0.82150000000000001</v>
      </c>
      <c r="K19" s="61">
        <f t="shared" si="3"/>
        <v>24</v>
      </c>
      <c r="L19" s="60">
        <f>VLOOKUP($A19,'Return Data'!$B$7:$R$2292,13,0)</f>
        <v>0.45850000000000002</v>
      </c>
      <c r="M19" s="61">
        <f t="shared" si="4"/>
        <v>27</v>
      </c>
      <c r="N19" s="60">
        <f>VLOOKUP($A19,'Return Data'!$B$7:$R$2292,17,0)</f>
        <v>1.1107</v>
      </c>
      <c r="O19" s="61">
        <f t="shared" si="5"/>
        <v>25</v>
      </c>
      <c r="P19" s="60">
        <f>VLOOKUP($A19,'Return Data'!$B$7:$R$2292,14,0)</f>
        <v>3.7402000000000002</v>
      </c>
      <c r="Q19" s="61">
        <f t="shared" si="6"/>
        <v>24</v>
      </c>
      <c r="R19" s="60">
        <f>VLOOKUP($A19,'Return Data'!$B$7:$R$2292,16,0)</f>
        <v>6.5282999999999998</v>
      </c>
      <c r="S19" s="62">
        <f t="shared" si="7"/>
        <v>23</v>
      </c>
    </row>
    <row r="20" spans="1:19" x14ac:dyDescent="0.3">
      <c r="A20" s="77" t="s">
        <v>1038</v>
      </c>
      <c r="B20" s="59">
        <f>VLOOKUP($A20,'Return Data'!$B$7:$R$2292,3,0)</f>
        <v>44918</v>
      </c>
      <c r="C20" s="60">
        <f>VLOOKUP($A20,'Return Data'!$B$7:$R$2292,4,0)</f>
        <v>32.850700000000003</v>
      </c>
      <c r="D20" s="60">
        <f>VLOOKUP($A20,'Return Data'!$B$7:$R$2292,9,0)</f>
        <v>5.0503999999999998</v>
      </c>
      <c r="E20" s="61">
        <f t="shared" si="0"/>
        <v>16</v>
      </c>
      <c r="F20" s="60">
        <f>VLOOKUP($A20,'Return Data'!$B$7:$R$2292,10,0)</f>
        <v>7.4355000000000002</v>
      </c>
      <c r="G20" s="61">
        <f t="shared" si="1"/>
        <v>10</v>
      </c>
      <c r="H20" s="60">
        <f>VLOOKUP($A20,'Return Data'!$B$7:$R$2292,11,0)</f>
        <v>8.0492000000000008</v>
      </c>
      <c r="I20" s="61">
        <f t="shared" si="2"/>
        <v>4</v>
      </c>
      <c r="J20" s="60">
        <f>VLOOKUP($A20,'Return Data'!$B$7:$R$2292,12,0)</f>
        <v>4.3479000000000001</v>
      </c>
      <c r="K20" s="61">
        <f t="shared" si="3"/>
        <v>5</v>
      </c>
      <c r="L20" s="60">
        <f>VLOOKUP($A20,'Return Data'!$B$7:$R$2292,13,0)</f>
        <v>3.0646</v>
      </c>
      <c r="M20" s="61">
        <f t="shared" si="4"/>
        <v>8</v>
      </c>
      <c r="N20" s="60">
        <f>VLOOKUP($A20,'Return Data'!$B$7:$R$2292,17,0)</f>
        <v>3.1299000000000001</v>
      </c>
      <c r="O20" s="61">
        <f t="shared" si="5"/>
        <v>14</v>
      </c>
      <c r="P20" s="60">
        <f>VLOOKUP($A20,'Return Data'!$B$7:$R$2292,14,0)</f>
        <v>5.7790999999999997</v>
      </c>
      <c r="Q20" s="61">
        <f t="shared" si="6"/>
        <v>9</v>
      </c>
      <c r="R20" s="60">
        <f>VLOOKUP($A20,'Return Data'!$B$7:$R$2292,16,0)</f>
        <v>8.6377000000000006</v>
      </c>
      <c r="S20" s="62">
        <f t="shared" si="7"/>
        <v>3</v>
      </c>
    </row>
    <row r="21" spans="1:19" x14ac:dyDescent="0.3">
      <c r="A21" s="77" t="s">
        <v>935</v>
      </c>
      <c r="B21" s="59">
        <f>VLOOKUP($A21,'Return Data'!$B$7:$R$2292,3,0)</f>
        <v>44918</v>
      </c>
      <c r="C21" s="60">
        <f>VLOOKUP($A21,'Return Data'!$B$7:$R$2292,4,0)</f>
        <v>73.178899999999999</v>
      </c>
      <c r="D21" s="60">
        <f>VLOOKUP($A21,'Return Data'!$B$7:$R$2292,9,0)</f>
        <v>3.8727999999999998</v>
      </c>
      <c r="E21" s="61">
        <f t="shared" si="0"/>
        <v>26</v>
      </c>
      <c r="F21" s="60">
        <f>VLOOKUP($A21,'Return Data'!$B$7:$R$2292,10,0)</f>
        <v>7.4912999999999998</v>
      </c>
      <c r="G21" s="61">
        <f t="shared" si="1"/>
        <v>9</v>
      </c>
      <c r="H21" s="60">
        <f>VLOOKUP($A21,'Return Data'!$B$7:$R$2292,11,0)</f>
        <v>8.0219000000000005</v>
      </c>
      <c r="I21" s="61">
        <f t="shared" si="2"/>
        <v>5</v>
      </c>
      <c r="J21" s="60">
        <f>VLOOKUP($A21,'Return Data'!$B$7:$R$2292,12,0)</f>
        <v>2.5979999999999999</v>
      </c>
      <c r="K21" s="61">
        <f t="shared" si="3"/>
        <v>16</v>
      </c>
      <c r="L21" s="60">
        <f>VLOOKUP($A21,'Return Data'!$B$7:$R$2292,13,0)</f>
        <v>1.0866</v>
      </c>
      <c r="M21" s="61">
        <f t="shared" si="4"/>
        <v>22</v>
      </c>
      <c r="N21" s="60">
        <f>VLOOKUP($A21,'Return Data'!$B$7:$R$2292,17,0)</f>
        <v>0.97560000000000002</v>
      </c>
      <c r="O21" s="61">
        <f t="shared" si="5"/>
        <v>27</v>
      </c>
      <c r="P21" s="60">
        <f>VLOOKUP($A21,'Return Data'!$B$7:$R$2292,14,0)</f>
        <v>4.1764999999999999</v>
      </c>
      <c r="Q21" s="61">
        <f t="shared" si="6"/>
        <v>21</v>
      </c>
      <c r="R21" s="60">
        <f>VLOOKUP($A21,'Return Data'!$B$7:$R$2292,16,0)</f>
        <v>8.4722000000000008</v>
      </c>
      <c r="S21" s="62">
        <f t="shared" si="7"/>
        <v>5</v>
      </c>
    </row>
    <row r="22" spans="1:19" x14ac:dyDescent="0.3">
      <c r="A22" s="77" t="s">
        <v>1002</v>
      </c>
      <c r="B22" s="59">
        <f>VLOOKUP($A22,'Return Data'!$B$7:$R$2292,3,0)</f>
        <v>44918</v>
      </c>
      <c r="C22" s="60">
        <f>VLOOKUP($A22,'Return Data'!$B$7:$R$2292,4,0)</f>
        <v>36.932400000000001</v>
      </c>
      <c r="D22" s="60">
        <f>VLOOKUP($A22,'Return Data'!$B$7:$R$2292,9,0)</f>
        <v>5.8423999999999996</v>
      </c>
      <c r="E22" s="61">
        <f t="shared" si="0"/>
        <v>10</v>
      </c>
      <c r="F22" s="60">
        <f>VLOOKUP($A22,'Return Data'!$B$7:$R$2292,10,0)</f>
        <v>7.1081000000000003</v>
      </c>
      <c r="G22" s="61">
        <f t="shared" si="1"/>
        <v>18</v>
      </c>
      <c r="H22" s="60">
        <f>VLOOKUP($A22,'Return Data'!$B$7:$R$2292,11,0)</f>
        <v>7.4318</v>
      </c>
      <c r="I22" s="61">
        <f t="shared" si="2"/>
        <v>9</v>
      </c>
      <c r="J22" s="60">
        <f>VLOOKUP($A22,'Return Data'!$B$7:$R$2292,12,0)</f>
        <v>4.5796000000000001</v>
      </c>
      <c r="K22" s="61">
        <f t="shared" si="3"/>
        <v>3</v>
      </c>
      <c r="L22" s="60">
        <f>VLOOKUP($A22,'Return Data'!$B$7:$R$2292,13,0)</f>
        <v>4.1153000000000004</v>
      </c>
      <c r="M22" s="61">
        <f t="shared" si="4"/>
        <v>3</v>
      </c>
      <c r="N22" s="60">
        <f>VLOOKUP($A22,'Return Data'!$B$7:$R$2292,17,0)</f>
        <v>4.8940000000000001</v>
      </c>
      <c r="O22" s="61">
        <f t="shared" si="5"/>
        <v>4</v>
      </c>
      <c r="P22" s="60">
        <f>VLOOKUP($A22,'Return Data'!$B$7:$R$2292,14,0)</f>
        <v>6.6767000000000003</v>
      </c>
      <c r="Q22" s="61">
        <f t="shared" si="6"/>
        <v>3</v>
      </c>
      <c r="R22" s="60">
        <f>VLOOKUP($A22,'Return Data'!$B$7:$R$2292,16,0)</f>
        <v>7.4078999999999997</v>
      </c>
      <c r="S22" s="62">
        <f t="shared" si="7"/>
        <v>18</v>
      </c>
    </row>
    <row r="23" spans="1:19" x14ac:dyDescent="0.3">
      <c r="A23" s="77" t="s">
        <v>1041</v>
      </c>
      <c r="B23" s="59">
        <f>VLOOKUP($A23,'Return Data'!$B$7:$R$2292,3,0)</f>
        <v>44918</v>
      </c>
      <c r="C23" s="60">
        <f>VLOOKUP($A23,'Return Data'!$B$7:$R$2292,4,0)</f>
        <v>54.836199999999998</v>
      </c>
      <c r="D23" s="60">
        <f>VLOOKUP($A23,'Return Data'!$B$7:$R$2292,9,0)</f>
        <v>4.4358000000000004</v>
      </c>
      <c r="E23" s="61">
        <f t="shared" si="0"/>
        <v>21</v>
      </c>
      <c r="F23" s="60">
        <f>VLOOKUP($A23,'Return Data'!$B$7:$R$2292,10,0)</f>
        <v>7.3918999999999997</v>
      </c>
      <c r="G23" s="61">
        <f t="shared" si="1"/>
        <v>12</v>
      </c>
      <c r="H23" s="60">
        <f>VLOOKUP($A23,'Return Data'!$B$7:$R$2292,11,0)</f>
        <v>5.2942</v>
      </c>
      <c r="I23" s="61">
        <f t="shared" si="2"/>
        <v>26</v>
      </c>
      <c r="J23" s="60">
        <f>VLOOKUP($A23,'Return Data'!$B$7:$R$2292,12,0)</f>
        <v>0.2024</v>
      </c>
      <c r="K23" s="61">
        <f t="shared" si="3"/>
        <v>27</v>
      </c>
      <c r="L23" s="60">
        <f>VLOOKUP($A23,'Return Data'!$B$7:$R$2292,13,0)</f>
        <v>0.6734</v>
      </c>
      <c r="M23" s="61">
        <f t="shared" si="4"/>
        <v>25</v>
      </c>
      <c r="N23" s="60">
        <f>VLOOKUP($A23,'Return Data'!$B$7:$R$2292,17,0)</f>
        <v>1.1083000000000001</v>
      </c>
      <c r="O23" s="61">
        <f t="shared" si="5"/>
        <v>26</v>
      </c>
      <c r="P23" s="60">
        <f>VLOOKUP($A23,'Return Data'!$B$7:$R$2292,14,0)</f>
        <v>4.4569000000000001</v>
      </c>
      <c r="Q23" s="61">
        <f t="shared" si="6"/>
        <v>17</v>
      </c>
      <c r="R23" s="60">
        <f>VLOOKUP($A23,'Return Data'!$B$7:$R$2292,16,0)</f>
        <v>7.8722000000000003</v>
      </c>
      <c r="S23" s="62">
        <f t="shared" si="7"/>
        <v>10</v>
      </c>
    </row>
    <row r="24" spans="1:19" x14ac:dyDescent="0.3">
      <c r="A24" s="77" t="s">
        <v>1005</v>
      </c>
      <c r="B24" s="59">
        <f>VLOOKUP($A24,'Return Data'!$B$7:$R$2292,3,0)</f>
        <v>44918</v>
      </c>
      <c r="C24" s="60">
        <f>VLOOKUP($A24,'Return Data'!$B$7:$R$2292,4,0)</f>
        <v>38.220999999999997</v>
      </c>
      <c r="D24" s="60">
        <f>VLOOKUP($A24,'Return Data'!$B$7:$R$2292,9,0)</f>
        <v>5.0407999999999999</v>
      </c>
      <c r="E24" s="61">
        <f t="shared" si="0"/>
        <v>17</v>
      </c>
      <c r="F24" s="60">
        <f>VLOOKUP($A24,'Return Data'!$B$7:$R$2292,10,0)</f>
        <v>7.9485000000000001</v>
      </c>
      <c r="G24" s="61">
        <f t="shared" si="1"/>
        <v>3</v>
      </c>
      <c r="H24" s="60">
        <f>VLOOKUP($A24,'Return Data'!$B$7:$R$2292,11,0)</f>
        <v>5.4020999999999999</v>
      </c>
      <c r="I24" s="61">
        <f t="shared" si="2"/>
        <v>23</v>
      </c>
      <c r="J24" s="60">
        <f>VLOOKUP($A24,'Return Data'!$B$7:$R$2292,12,0)</f>
        <v>0.67989999999999995</v>
      </c>
      <c r="K24" s="61">
        <f t="shared" si="3"/>
        <v>25</v>
      </c>
      <c r="L24" s="60">
        <f>VLOOKUP($A24,'Return Data'!$B$7:$R$2292,13,0)</f>
        <v>1.2603</v>
      </c>
      <c r="M24" s="61">
        <f t="shared" si="4"/>
        <v>21</v>
      </c>
      <c r="N24" s="60">
        <f>VLOOKUP($A24,'Return Data'!$B$7:$R$2292,17,0)</f>
        <v>1.9262999999999999</v>
      </c>
      <c r="O24" s="61">
        <f t="shared" si="5"/>
        <v>19</v>
      </c>
      <c r="P24" s="60">
        <f>VLOOKUP($A24,'Return Data'!$B$7:$R$2292,14,0)</f>
        <v>4.7576999999999998</v>
      </c>
      <c r="Q24" s="61">
        <f t="shared" si="6"/>
        <v>16</v>
      </c>
      <c r="R24" s="60">
        <f>VLOOKUP($A24,'Return Data'!$B$7:$R$2292,16,0)</f>
        <v>7.1276000000000002</v>
      </c>
      <c r="S24" s="62">
        <f t="shared" si="7"/>
        <v>21</v>
      </c>
    </row>
    <row r="25" spans="1:19" x14ac:dyDescent="0.3">
      <c r="A25" s="77" t="s">
        <v>1951</v>
      </c>
      <c r="B25" s="59">
        <f>VLOOKUP($A25,'Return Data'!$B$7:$R$2292,3,0)</f>
        <v>44918</v>
      </c>
      <c r="C25" s="60">
        <f>VLOOKUP($A25,'Return Data'!$B$7:$R$2292,4,0)</f>
        <v>51.440300000000001</v>
      </c>
      <c r="D25" s="60">
        <f>VLOOKUP($A25,'Return Data'!$B$7:$R$2292,9,0)</f>
        <v>3.9485000000000001</v>
      </c>
      <c r="E25" s="61">
        <f t="shared" si="0"/>
        <v>25</v>
      </c>
      <c r="F25" s="60">
        <f>VLOOKUP($A25,'Return Data'!$B$7:$R$2292,10,0)</f>
        <v>7.3502999999999998</v>
      </c>
      <c r="G25" s="61">
        <f t="shared" si="1"/>
        <v>14</v>
      </c>
      <c r="H25" s="60">
        <f>VLOOKUP($A25,'Return Data'!$B$7:$R$2292,11,0)</f>
        <v>5.6261000000000001</v>
      </c>
      <c r="I25" s="61">
        <f t="shared" si="2"/>
        <v>21</v>
      </c>
      <c r="J25" s="60">
        <f>VLOOKUP($A25,'Return Data'!$B$7:$R$2292,12,0)</f>
        <v>0.99560000000000004</v>
      </c>
      <c r="K25" s="61">
        <f t="shared" si="3"/>
        <v>23</v>
      </c>
      <c r="L25" s="60">
        <f>VLOOKUP($A25,'Return Data'!$B$7:$R$2292,13,0)</f>
        <v>0.71819999999999995</v>
      </c>
      <c r="M25" s="61">
        <f t="shared" si="4"/>
        <v>24</v>
      </c>
      <c r="N25" s="60">
        <f>VLOOKUP($A25,'Return Data'!$B$7:$R$2292,17,0)</f>
        <v>1.2845</v>
      </c>
      <c r="O25" s="61">
        <f t="shared" si="5"/>
        <v>23</v>
      </c>
      <c r="P25" s="60">
        <f>VLOOKUP($A25,'Return Data'!$B$7:$R$2292,14,0)</f>
        <v>4.0997000000000003</v>
      </c>
      <c r="Q25" s="61">
        <f t="shared" si="6"/>
        <v>22</v>
      </c>
      <c r="R25" s="60">
        <f>VLOOKUP($A25,'Return Data'!$B$7:$R$2292,16,0)</f>
        <v>6.0439999999999996</v>
      </c>
      <c r="S25" s="62">
        <f t="shared" si="7"/>
        <v>24</v>
      </c>
    </row>
    <row r="26" spans="1:19" x14ac:dyDescent="0.3">
      <c r="A26" s="77" t="s">
        <v>1043</v>
      </c>
      <c r="B26" s="59">
        <f>VLOOKUP($A26,'Return Data'!$B$7:$R$2292,3,0)</f>
        <v>44918</v>
      </c>
      <c r="C26" s="60">
        <f>VLOOKUP($A26,'Return Data'!$B$7:$R$2292,4,0)</f>
        <v>63.811199999999999</v>
      </c>
      <c r="D26" s="60">
        <f>VLOOKUP($A26,'Return Data'!$B$7:$R$2292,9,0)</f>
        <v>4.1246999999999998</v>
      </c>
      <c r="E26" s="61">
        <f t="shared" si="0"/>
        <v>23</v>
      </c>
      <c r="F26" s="60">
        <f>VLOOKUP($A26,'Return Data'!$B$7:$R$2292,10,0)</f>
        <v>6.7754000000000003</v>
      </c>
      <c r="G26" s="61">
        <f t="shared" si="1"/>
        <v>24</v>
      </c>
      <c r="H26" s="60">
        <f>VLOOKUP($A26,'Return Data'!$B$7:$R$2292,11,0)</f>
        <v>7.2388000000000003</v>
      </c>
      <c r="I26" s="61">
        <f t="shared" si="2"/>
        <v>10</v>
      </c>
      <c r="J26" s="60">
        <f>VLOOKUP($A26,'Return Data'!$B$7:$R$2292,12,0)</f>
        <v>2.3300999999999998</v>
      </c>
      <c r="K26" s="61">
        <f t="shared" si="3"/>
        <v>19</v>
      </c>
      <c r="L26" s="60">
        <f>VLOOKUP($A26,'Return Data'!$B$7:$R$2292,13,0)</f>
        <v>1.6659999999999999</v>
      </c>
      <c r="M26" s="61">
        <f t="shared" si="4"/>
        <v>19</v>
      </c>
      <c r="N26" s="60">
        <f>VLOOKUP($A26,'Return Data'!$B$7:$R$2292,17,0)</f>
        <v>2.1972999999999998</v>
      </c>
      <c r="O26" s="61">
        <f t="shared" si="5"/>
        <v>17</v>
      </c>
      <c r="P26" s="60">
        <f>VLOOKUP($A26,'Return Data'!$B$7:$R$2292,14,0)</f>
        <v>5.4747000000000003</v>
      </c>
      <c r="Q26" s="61">
        <f t="shared" si="6"/>
        <v>11</v>
      </c>
      <c r="R26" s="60">
        <f>VLOOKUP($A26,'Return Data'!$B$7:$R$2292,16,0)</f>
        <v>8.3562999999999992</v>
      </c>
      <c r="S26" s="62">
        <f t="shared" si="7"/>
        <v>7</v>
      </c>
    </row>
    <row r="27" spans="1:19" x14ac:dyDescent="0.3">
      <c r="A27" s="77" t="s">
        <v>1008</v>
      </c>
      <c r="B27" s="59">
        <f>VLOOKUP($A27,'Return Data'!$B$7:$R$2292,3,0)</f>
        <v>44918</v>
      </c>
      <c r="C27" s="60">
        <f>VLOOKUP($A27,'Return Data'!$B$7:$R$2292,4,0)</f>
        <v>18.7379</v>
      </c>
      <c r="D27" s="60">
        <f>VLOOKUP($A27,'Return Data'!$B$7:$R$2292,9,0)</f>
        <v>4.8632</v>
      </c>
      <c r="E27" s="61">
        <f t="shared" si="0"/>
        <v>18</v>
      </c>
      <c r="F27" s="60">
        <f>VLOOKUP($A27,'Return Data'!$B$7:$R$2292,10,0)</f>
        <v>6.3007999999999997</v>
      </c>
      <c r="G27" s="61">
        <f t="shared" si="1"/>
        <v>26</v>
      </c>
      <c r="H27" s="60">
        <f>VLOOKUP($A27,'Return Data'!$B$7:$R$2292,11,0)</f>
        <v>6.5603999999999996</v>
      </c>
      <c r="I27" s="61">
        <f t="shared" si="2"/>
        <v>17</v>
      </c>
      <c r="J27" s="60">
        <f>VLOOKUP($A27,'Return Data'!$B$7:$R$2292,12,0)</f>
        <v>2.8656000000000001</v>
      </c>
      <c r="K27" s="61">
        <f t="shared" si="3"/>
        <v>14</v>
      </c>
      <c r="L27" s="60">
        <f>VLOOKUP($A27,'Return Data'!$B$7:$R$2292,13,0)</f>
        <v>3.0897000000000001</v>
      </c>
      <c r="M27" s="61">
        <f t="shared" si="4"/>
        <v>7</v>
      </c>
      <c r="N27" s="60">
        <f>VLOOKUP($A27,'Return Data'!$B$7:$R$2292,17,0)</f>
        <v>4.0012999999999996</v>
      </c>
      <c r="O27" s="61">
        <f t="shared" si="5"/>
        <v>8</v>
      </c>
      <c r="P27" s="60">
        <f>VLOOKUP($A27,'Return Data'!$B$7:$R$2292,14,0)</f>
        <v>5.4654999999999996</v>
      </c>
      <c r="Q27" s="61">
        <f t="shared" si="6"/>
        <v>12</v>
      </c>
      <c r="R27" s="60">
        <f>VLOOKUP($A27,'Return Data'!$B$7:$R$2292,16,0)</f>
        <v>7.4279000000000002</v>
      </c>
      <c r="S27" s="62">
        <f t="shared" si="7"/>
        <v>17</v>
      </c>
    </row>
    <row r="28" spans="1:19" x14ac:dyDescent="0.3">
      <c r="A28" s="109" t="s">
        <v>1838</v>
      </c>
      <c r="B28" s="59">
        <f>VLOOKUP($A28,'Return Data'!$B$7:$R$2292,3,0)</f>
        <v>44918</v>
      </c>
      <c r="C28" s="60">
        <f>VLOOKUP($A28,'Return Data'!$B$7:$R$2292,4,0)</f>
        <v>59.523499999999999</v>
      </c>
      <c r="D28" s="60">
        <f>VLOOKUP($A28,'Return Data'!$B$7:$R$2292,9,0)</f>
        <v>7.1260000000000003</v>
      </c>
      <c r="E28" s="61">
        <f t="shared" si="0"/>
        <v>2</v>
      </c>
      <c r="F28" s="60">
        <f>VLOOKUP($A28,'Return Data'!$B$7:$R$2292,10,0)</f>
        <v>6.5019</v>
      </c>
      <c r="G28" s="61">
        <f t="shared" si="1"/>
        <v>25</v>
      </c>
      <c r="H28" s="60">
        <f>VLOOKUP($A28,'Return Data'!$B$7:$R$2292,11,0)</f>
        <v>7.5620000000000003</v>
      </c>
      <c r="I28" s="61">
        <f t="shared" si="2"/>
        <v>7</v>
      </c>
      <c r="J28" s="60">
        <f>VLOOKUP($A28,'Return Data'!$B$7:$R$2292,12,0)</f>
        <v>3.5998999999999999</v>
      </c>
      <c r="K28" s="61">
        <f t="shared" si="3"/>
        <v>9</v>
      </c>
      <c r="L28" s="60">
        <f>VLOOKUP($A28,'Return Data'!$B$7:$R$2292,13,0)</f>
        <v>2.8487</v>
      </c>
      <c r="M28" s="61">
        <f t="shared" si="4"/>
        <v>11</v>
      </c>
      <c r="N28" s="60">
        <f>VLOOKUP($A28,'Return Data'!$B$7:$R$2292,17,0)</f>
        <v>2.1564000000000001</v>
      </c>
      <c r="O28" s="61">
        <f t="shared" si="5"/>
        <v>18</v>
      </c>
      <c r="P28" s="60">
        <f>VLOOKUP($A28,'Return Data'!$B$7:$R$2292,14,0)</f>
        <v>4.2698</v>
      </c>
      <c r="Q28" s="61">
        <f t="shared" si="6"/>
        <v>19</v>
      </c>
      <c r="R28" s="60">
        <f>VLOOKUP($A28,'Return Data'!$B$7:$R$2292,16,0)</f>
        <v>7.7525000000000004</v>
      </c>
      <c r="S28" s="62">
        <f t="shared" si="7"/>
        <v>12</v>
      </c>
    </row>
    <row r="29" spans="1:19" x14ac:dyDescent="0.3">
      <c r="A29" s="77" t="s">
        <v>1045</v>
      </c>
      <c r="B29" s="59">
        <f>VLOOKUP($A29,'Return Data'!$B$7:$R$2292,3,0)</f>
        <v>44918</v>
      </c>
      <c r="C29" s="60">
        <f>VLOOKUP($A29,'Return Data'!$B$7:$R$2292,4,0)</f>
        <v>74.625900000000001</v>
      </c>
      <c r="D29" s="60">
        <f>VLOOKUP($A29,'Return Data'!$B$7:$R$2292,9,0)</f>
        <v>5.0670000000000002</v>
      </c>
      <c r="E29" s="61">
        <f t="shared" si="0"/>
        <v>15</v>
      </c>
      <c r="F29" s="60">
        <f>VLOOKUP($A29,'Return Data'!$B$7:$R$2292,10,0)</f>
        <v>8.8762000000000008</v>
      </c>
      <c r="G29" s="61">
        <f t="shared" si="1"/>
        <v>2</v>
      </c>
      <c r="H29" s="60">
        <f>VLOOKUP($A29,'Return Data'!$B$7:$R$2292,11,0)</f>
        <v>9.1818000000000008</v>
      </c>
      <c r="I29" s="61">
        <f t="shared" si="2"/>
        <v>3</v>
      </c>
      <c r="J29" s="60">
        <f>VLOOKUP($A29,'Return Data'!$B$7:$R$2292,12,0)</f>
        <v>4.5671999999999997</v>
      </c>
      <c r="K29" s="61">
        <f t="shared" si="3"/>
        <v>4</v>
      </c>
      <c r="L29" s="60">
        <f>VLOOKUP($A29,'Return Data'!$B$7:$R$2292,13,0)</f>
        <v>3.2686999999999999</v>
      </c>
      <c r="M29" s="61">
        <f t="shared" si="4"/>
        <v>6</v>
      </c>
      <c r="N29" s="60">
        <f>VLOOKUP($A29,'Return Data'!$B$7:$R$2292,17,0)</f>
        <v>2.4298000000000002</v>
      </c>
      <c r="O29" s="61">
        <f t="shared" si="5"/>
        <v>16</v>
      </c>
      <c r="P29" s="60">
        <f>VLOOKUP($A29,'Return Data'!$B$7:$R$2292,14,0)</f>
        <v>4.9958999999999998</v>
      </c>
      <c r="Q29" s="61">
        <f t="shared" si="6"/>
        <v>15</v>
      </c>
      <c r="R29" s="60">
        <f>VLOOKUP($A29,'Return Data'!$B$7:$R$2292,16,0)</f>
        <v>8.3874999999999993</v>
      </c>
      <c r="S29" s="62">
        <f t="shared" si="7"/>
        <v>6</v>
      </c>
    </row>
    <row r="30" spans="1:19" x14ac:dyDescent="0.3">
      <c r="A30" s="77" t="s">
        <v>937</v>
      </c>
      <c r="B30" s="59">
        <f>VLOOKUP($A30,'Return Data'!$B$7:$R$2292,3,0)</f>
        <v>44918</v>
      </c>
      <c r="C30" s="60">
        <f>VLOOKUP($A30,'Return Data'!$B$7:$R$2292,4,0)</f>
        <v>14.4094</v>
      </c>
      <c r="D30" s="60">
        <f>VLOOKUP($A30,'Return Data'!$B$7:$R$2292,9,0)</f>
        <v>6.2976000000000001</v>
      </c>
      <c r="E30" s="61">
        <f t="shared" si="0"/>
        <v>4</v>
      </c>
      <c r="F30" s="60">
        <f>VLOOKUP($A30,'Return Data'!$B$7:$R$2292,10,0)</f>
        <v>9.9296000000000006</v>
      </c>
      <c r="G30" s="61">
        <f t="shared" si="1"/>
        <v>1</v>
      </c>
      <c r="H30" s="60">
        <f>VLOOKUP($A30,'Return Data'!$B$7:$R$2292,11,0)</f>
        <v>12.1661</v>
      </c>
      <c r="I30" s="61">
        <f t="shared" si="2"/>
        <v>2</v>
      </c>
      <c r="J30" s="60">
        <f>VLOOKUP($A30,'Return Data'!$B$7:$R$2292,12,0)</f>
        <v>3.8014000000000001</v>
      </c>
      <c r="K30" s="61">
        <f t="shared" si="3"/>
        <v>7</v>
      </c>
      <c r="L30" s="60">
        <f>VLOOKUP($A30,'Return Data'!$B$7:$R$2292,13,0)</f>
        <v>2.0265</v>
      </c>
      <c r="M30" s="61">
        <f t="shared" si="4"/>
        <v>18</v>
      </c>
      <c r="N30" s="60">
        <f>VLOOKUP($A30,'Return Data'!$B$7:$R$2292,17,0)</f>
        <v>1.8271999999999999</v>
      </c>
      <c r="O30" s="61">
        <f t="shared" si="5"/>
        <v>21</v>
      </c>
      <c r="P30" s="60">
        <f>VLOOKUP($A30,'Return Data'!$B$7:$R$2292,14,0)</f>
        <v>5.3766999999999996</v>
      </c>
      <c r="Q30" s="61">
        <f t="shared" si="6"/>
        <v>13</v>
      </c>
      <c r="R30" s="60">
        <f>VLOOKUP($A30,'Return Data'!$B$7:$R$2292,16,0)</f>
        <v>8.5183999999999997</v>
      </c>
      <c r="S30" s="62">
        <f t="shared" si="7"/>
        <v>4</v>
      </c>
    </row>
    <row r="31" spans="1:19" x14ac:dyDescent="0.3">
      <c r="A31" s="77" t="s">
        <v>1010</v>
      </c>
      <c r="B31" s="59">
        <f>VLOOKUP($A31,'Return Data'!$B$7:$R$2292,3,0)</f>
        <v>44918</v>
      </c>
      <c r="C31" s="60">
        <f>VLOOKUP($A31,'Return Data'!$B$7:$R$2292,4,0)</f>
        <v>12.776400000000001</v>
      </c>
      <c r="D31" s="60">
        <f>VLOOKUP($A31,'Return Data'!$B$7:$R$2292,9,0)</f>
        <v>7.3963000000000001</v>
      </c>
      <c r="E31" s="61">
        <f t="shared" si="0"/>
        <v>1</v>
      </c>
      <c r="F31" s="60">
        <f>VLOOKUP($A31,'Return Data'!$B$7:$R$2292,10,0)</f>
        <v>7.0926</v>
      </c>
      <c r="G31" s="61">
        <f t="shared" si="1"/>
        <v>19</v>
      </c>
      <c r="H31" s="60">
        <f>VLOOKUP($A31,'Return Data'!$B$7:$R$2292,11,0)</f>
        <v>5.3803999999999998</v>
      </c>
      <c r="I31" s="61">
        <f t="shared" si="2"/>
        <v>24</v>
      </c>
      <c r="J31" s="60">
        <f>VLOOKUP($A31,'Return Data'!$B$7:$R$2292,12,0)</f>
        <v>2.0068000000000001</v>
      </c>
      <c r="K31" s="61">
        <f t="shared" si="3"/>
        <v>21</v>
      </c>
      <c r="L31" s="60">
        <f>VLOOKUP($A31,'Return Data'!$B$7:$R$2292,13,0)</f>
        <v>2.2267000000000001</v>
      </c>
      <c r="M31" s="61">
        <f t="shared" si="4"/>
        <v>17</v>
      </c>
      <c r="N31" s="60">
        <f>VLOOKUP($A31,'Return Data'!$B$7:$R$2292,17,0)</f>
        <v>9.7203999999999997</v>
      </c>
      <c r="O31" s="61">
        <f t="shared" si="5"/>
        <v>3</v>
      </c>
      <c r="P31" s="60">
        <f>VLOOKUP($A31,'Return Data'!$B$7:$R$2292,14,0)</f>
        <v>-2.7671000000000001</v>
      </c>
      <c r="Q31" s="61">
        <f t="shared" si="6"/>
        <v>32</v>
      </c>
      <c r="R31" s="60">
        <f>VLOOKUP($A31,'Return Data'!$B$7:$R$2292,16,0)</f>
        <v>2.9249999999999998</v>
      </c>
      <c r="S31" s="62">
        <f t="shared" si="7"/>
        <v>27</v>
      </c>
    </row>
    <row r="32" spans="1:19" x14ac:dyDescent="0.3">
      <c r="A32" s="77" t="s">
        <v>1012</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44918</v>
      </c>
      <c r="C33" s="60">
        <f>VLOOKUP($A33,'Return Data'!$B$7:$R$2292,4,0)</f>
        <v>58.420499999999997</v>
      </c>
      <c r="D33" s="60">
        <f>VLOOKUP($A33,'Return Data'!$B$7:$R$2292,9,0)</f>
        <v>6.1769999999999996</v>
      </c>
      <c r="E33" s="61">
        <f t="shared" si="0"/>
        <v>5</v>
      </c>
      <c r="F33" s="60">
        <f>VLOOKUP($A33,'Return Data'!$B$7:$R$2292,10,0)</f>
        <v>7.74</v>
      </c>
      <c r="G33" s="61">
        <f t="shared" si="1"/>
        <v>5</v>
      </c>
      <c r="H33" s="60">
        <f>VLOOKUP($A33,'Return Data'!$B$7:$R$2292,11,0)</f>
        <v>7.5030999999999999</v>
      </c>
      <c r="I33" s="61">
        <f t="shared" si="2"/>
        <v>8</v>
      </c>
      <c r="J33" s="60">
        <f>VLOOKUP($A33,'Return Data'!$B$7:$R$2292,12,0)</f>
        <v>3.6772</v>
      </c>
      <c r="K33" s="61">
        <f t="shared" si="3"/>
        <v>8</v>
      </c>
      <c r="L33" s="60">
        <f>VLOOKUP($A33,'Return Data'!$B$7:$R$2292,13,0)</f>
        <v>3.032</v>
      </c>
      <c r="M33" s="61">
        <f t="shared" si="4"/>
        <v>9</v>
      </c>
      <c r="N33" s="60">
        <f>VLOOKUP($A33,'Return Data'!$B$7:$R$2292,17,0)</f>
        <v>3.3921999999999999</v>
      </c>
      <c r="O33" s="61">
        <f t="shared" si="5"/>
        <v>11</v>
      </c>
      <c r="P33" s="60">
        <f>VLOOKUP($A33,'Return Data'!$B$7:$R$2292,14,0)</f>
        <v>6.4195000000000002</v>
      </c>
      <c r="Q33" s="61">
        <f t="shared" si="6"/>
        <v>6</v>
      </c>
      <c r="R33" s="60">
        <f>VLOOKUP($A33,'Return Data'!$B$7:$R$2292,16,0)</f>
        <v>7.5749000000000004</v>
      </c>
      <c r="S33" s="62">
        <f t="shared" si="7"/>
        <v>16</v>
      </c>
    </row>
    <row r="34" spans="1:19" x14ac:dyDescent="0.3">
      <c r="A34" s="77" t="s">
        <v>1017</v>
      </c>
      <c r="B34" s="59">
        <f>VLOOKUP($A34,'Return Data'!$B$7:$R$2292,3,0)</f>
        <v>44918</v>
      </c>
      <c r="C34" s="60">
        <f>VLOOKUP($A34,'Return Data'!$B$7:$R$2292,4,0)</f>
        <v>42.207799999999999</v>
      </c>
      <c r="D34" s="60">
        <f>VLOOKUP($A34,'Return Data'!$B$7:$R$2292,9,0)</f>
        <v>6.1680999999999999</v>
      </c>
      <c r="E34" s="61">
        <f t="shared" si="0"/>
        <v>6</v>
      </c>
      <c r="F34" s="60">
        <f>VLOOKUP($A34,'Return Data'!$B$7:$R$2292,10,0)</f>
        <v>7.7393999999999998</v>
      </c>
      <c r="G34" s="61">
        <f t="shared" si="1"/>
        <v>6</v>
      </c>
      <c r="H34" s="60">
        <f>VLOOKUP($A34,'Return Data'!$B$7:$R$2292,11,0)</f>
        <v>6.7866</v>
      </c>
      <c r="I34" s="61">
        <f t="shared" si="2"/>
        <v>15</v>
      </c>
      <c r="J34" s="60">
        <f>VLOOKUP($A34,'Return Data'!$B$7:$R$2292,12,0)</f>
        <v>3.5360999999999998</v>
      </c>
      <c r="K34" s="61">
        <f t="shared" si="3"/>
        <v>10</v>
      </c>
      <c r="L34" s="60">
        <f>VLOOKUP($A34,'Return Data'!$B$7:$R$2292,13,0)</f>
        <v>3.4102000000000001</v>
      </c>
      <c r="M34" s="61">
        <f t="shared" si="4"/>
        <v>5</v>
      </c>
      <c r="N34" s="60">
        <f>VLOOKUP($A34,'Return Data'!$B$7:$R$2292,17,0)</f>
        <v>3.7094999999999998</v>
      </c>
      <c r="O34" s="61">
        <f t="shared" si="5"/>
        <v>9</v>
      </c>
      <c r="P34" s="60">
        <f>VLOOKUP($A34,'Return Data'!$B$7:$R$2292,14,0)</f>
        <v>6.5213000000000001</v>
      </c>
      <c r="Q34" s="61">
        <f t="shared" si="6"/>
        <v>4</v>
      </c>
      <c r="R34" s="60">
        <f>VLOOKUP($A34,'Return Data'!$B$7:$R$2292,16,0)</f>
        <v>7.8117000000000001</v>
      </c>
      <c r="S34" s="62">
        <f t="shared" si="7"/>
        <v>11</v>
      </c>
    </row>
    <row r="35" spans="1:19" x14ac:dyDescent="0.3">
      <c r="A35" s="77" t="s">
        <v>1018</v>
      </c>
      <c r="B35" s="59">
        <f>VLOOKUP($A35,'Return Data'!$B$7:$R$2292,3,0)</f>
        <v>44918</v>
      </c>
      <c r="C35" s="60">
        <f>VLOOKUP($A35,'Return Data'!$B$7:$R$2292,4,0)</f>
        <v>59.336599999999997</v>
      </c>
      <c r="D35" s="60">
        <f>VLOOKUP($A35,'Return Data'!$B$7:$R$2292,9,0)</f>
        <v>3.9620000000000002</v>
      </c>
      <c r="E35" s="61">
        <f t="shared" si="0"/>
        <v>24</v>
      </c>
      <c r="F35" s="60">
        <f>VLOOKUP($A35,'Return Data'!$B$7:$R$2292,10,0)</f>
        <v>6.2172000000000001</v>
      </c>
      <c r="G35" s="61">
        <f t="shared" si="1"/>
        <v>27</v>
      </c>
      <c r="H35" s="60">
        <f>VLOOKUP($A35,'Return Data'!$B$7:$R$2292,11,0)</f>
        <v>4.7305000000000001</v>
      </c>
      <c r="I35" s="61">
        <f t="shared" si="2"/>
        <v>27</v>
      </c>
      <c r="J35" s="60">
        <f>VLOOKUP($A35,'Return Data'!$B$7:$R$2292,12,0)</f>
        <v>0.60719999999999996</v>
      </c>
      <c r="K35" s="61">
        <f t="shared" si="3"/>
        <v>26</v>
      </c>
      <c r="L35" s="60">
        <f>VLOOKUP($A35,'Return Data'!$B$7:$R$2292,13,0)</f>
        <v>0.62409999999999999</v>
      </c>
      <c r="M35" s="61">
        <f t="shared" si="4"/>
        <v>26</v>
      </c>
      <c r="N35" s="60">
        <f>VLOOKUP($A35,'Return Data'!$B$7:$R$2292,17,0)</f>
        <v>1.2361</v>
      </c>
      <c r="O35" s="61">
        <f t="shared" si="5"/>
        <v>24</v>
      </c>
      <c r="P35" s="60">
        <f>VLOOKUP($A35,'Return Data'!$B$7:$R$2292,14,0)</f>
        <v>2.8936999999999999</v>
      </c>
      <c r="Q35" s="61">
        <f t="shared" si="6"/>
        <v>25</v>
      </c>
      <c r="R35" s="60">
        <f>VLOOKUP($A35,'Return Data'!$B$7:$R$2292,16,0)</f>
        <v>7.3731</v>
      </c>
      <c r="S35" s="62">
        <f t="shared" si="7"/>
        <v>19</v>
      </c>
    </row>
    <row r="36" spans="1:19" x14ac:dyDescent="0.3">
      <c r="A36" s="77" t="s">
        <v>1052</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44918</v>
      </c>
      <c r="C37" s="60">
        <f>VLOOKUP($A37,'Return Data'!$B$7:$R$2292,4,0)</f>
        <v>60.9542</v>
      </c>
      <c r="D37" s="60">
        <f>VLOOKUP($A37,'Return Data'!$B$7:$R$2292,9,0)</f>
        <v>6.1508000000000003</v>
      </c>
      <c r="E37" s="61">
        <f t="shared" si="0"/>
        <v>7</v>
      </c>
      <c r="F37" s="60">
        <f>VLOOKUP($A37,'Return Data'!$B$7:$R$2292,10,0)</f>
        <v>7.7244999999999999</v>
      </c>
      <c r="G37" s="61">
        <f t="shared" si="1"/>
        <v>7</v>
      </c>
      <c r="H37" s="60">
        <f>VLOOKUP($A37,'Return Data'!$B$7:$R$2292,11,0)</f>
        <v>7.0651999999999999</v>
      </c>
      <c r="I37" s="61">
        <f t="shared" si="2"/>
        <v>11</v>
      </c>
      <c r="J37" s="60">
        <f>VLOOKUP($A37,'Return Data'!$B$7:$R$2292,12,0)</f>
        <v>13.757300000000001</v>
      </c>
      <c r="K37" s="61">
        <f t="shared" si="3"/>
        <v>2</v>
      </c>
      <c r="L37" s="60">
        <f>VLOOKUP($A37,'Return Data'!$B$7:$R$2292,13,0)</f>
        <v>9.8950999999999993</v>
      </c>
      <c r="M37" s="61">
        <f t="shared" si="4"/>
        <v>2</v>
      </c>
      <c r="N37" s="60">
        <f>VLOOKUP($A37,'Return Data'!$B$7:$R$2292,17,0)</f>
        <v>9.8015000000000008</v>
      </c>
      <c r="O37" s="61">
        <f t="shared" si="5"/>
        <v>2</v>
      </c>
      <c r="P37" s="60">
        <f>VLOOKUP($A37,'Return Data'!$B$7:$R$2292,14,0)</f>
        <v>6.7884000000000002</v>
      </c>
      <c r="Q37" s="61">
        <f t="shared" si="6"/>
        <v>2</v>
      </c>
      <c r="R37" s="60">
        <f>VLOOKUP($A37,'Return Data'!$B$7:$R$2292,16,0)</f>
        <v>7.6456</v>
      </c>
      <c r="S37" s="62">
        <f t="shared" si="7"/>
        <v>15</v>
      </c>
    </row>
    <row r="38" spans="1:19" x14ac:dyDescent="0.3">
      <c r="A38" s="77" t="s">
        <v>1027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44918</v>
      </c>
      <c r="C39" s="60">
        <f>VLOOKUP($A39,'Return Data'!$B$7:$R$2292,4,0)</f>
        <v>15.292400000000001</v>
      </c>
      <c r="D39" s="60">
        <f>VLOOKUP($A39,'Return Data'!$B$7:$R$2292,9,0)</f>
        <v>6.0286</v>
      </c>
      <c r="E39" s="61">
        <f t="shared" si="0"/>
        <v>9</v>
      </c>
      <c r="F39" s="60">
        <f>VLOOKUP($A39,'Return Data'!$B$7:$R$2292,10,0)</f>
        <v>7.0133999999999999</v>
      </c>
      <c r="G39" s="61">
        <f t="shared" si="1"/>
        <v>20</v>
      </c>
      <c r="H39" s="60">
        <f>VLOOKUP($A39,'Return Data'!$B$7:$R$2292,11,0)</f>
        <v>6.0110999999999999</v>
      </c>
      <c r="I39" s="61">
        <f t="shared" si="2"/>
        <v>20</v>
      </c>
      <c r="J39" s="60">
        <f>VLOOKUP($A39,'Return Data'!$B$7:$R$2292,12,0)</f>
        <v>2.6848000000000001</v>
      </c>
      <c r="K39" s="61">
        <f t="shared" si="3"/>
        <v>15</v>
      </c>
      <c r="L39" s="60">
        <f>VLOOKUP($A39,'Return Data'!$B$7:$R$2292,13,0)</f>
        <v>2.4356</v>
      </c>
      <c r="M39" s="61">
        <f t="shared" si="4"/>
        <v>15</v>
      </c>
      <c r="N39" s="60">
        <f>VLOOKUP($A39,'Return Data'!$B$7:$R$2292,17,0)</f>
        <v>4.3685999999999998</v>
      </c>
      <c r="O39" s="61">
        <f t="shared" si="5"/>
        <v>6</v>
      </c>
      <c r="P39" s="60">
        <f>VLOOKUP($A39,'Return Data'!$B$7:$R$2292,14,0)</f>
        <v>2.863</v>
      </c>
      <c r="Q39" s="61">
        <f t="shared" si="6"/>
        <v>26</v>
      </c>
      <c r="R39" s="60">
        <f>VLOOKUP($A39,'Return Data'!$B$7:$R$2292,16,0)</f>
        <v>5.6436000000000002</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4.4888156250000009</v>
      </c>
      <c r="E41" s="83"/>
      <c r="F41" s="84">
        <f>AVERAGE(F8:F39)</f>
        <v>6.2284375000000001</v>
      </c>
      <c r="G41" s="83"/>
      <c r="H41" s="84">
        <f>AVERAGE(H8:H39)</f>
        <v>6.79885625</v>
      </c>
      <c r="I41" s="83"/>
      <c r="J41" s="84">
        <f>AVERAGE(J8:J39)</f>
        <v>3.2733218750000002</v>
      </c>
      <c r="K41" s="83"/>
      <c r="L41" s="84">
        <f>AVERAGE(L8:L39)</f>
        <v>2.8133187499999996</v>
      </c>
      <c r="M41" s="83"/>
      <c r="N41" s="84">
        <f>AVERAGE(N8:N39)</f>
        <v>3.1212062500000002</v>
      </c>
      <c r="O41" s="83"/>
      <c r="P41" s="84">
        <f>AVERAGE(P8:P39)</f>
        <v>4.2956312500000005</v>
      </c>
      <c r="Q41" s="83"/>
      <c r="R41" s="84">
        <f>AVERAGE(R8:R39)</f>
        <v>6.24684375</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-2.7671000000000001</v>
      </c>
      <c r="Q42" s="83"/>
      <c r="R42" s="84">
        <f>MIN(R8:R39)</f>
        <v>0</v>
      </c>
      <c r="S42" s="85"/>
    </row>
    <row r="43" spans="1:19" ht="15" thickBot="1" x14ac:dyDescent="0.35">
      <c r="A43" s="86" t="s">
        <v>29</v>
      </c>
      <c r="B43" s="87"/>
      <c r="C43" s="87"/>
      <c r="D43" s="88">
        <f>MAX(D8:D39)</f>
        <v>7.3963000000000001</v>
      </c>
      <c r="E43" s="87"/>
      <c r="F43" s="88">
        <f>MAX(F8:F39)</f>
        <v>9.9296000000000006</v>
      </c>
      <c r="G43" s="87"/>
      <c r="H43" s="88">
        <f>MAX(H8:H39)</f>
        <v>38.6126</v>
      </c>
      <c r="I43" s="87"/>
      <c r="J43" s="88">
        <f>MAX(J8:J39)</f>
        <v>25.639600000000002</v>
      </c>
      <c r="K43" s="87"/>
      <c r="L43" s="88">
        <f>MAX(L8:L39)</f>
        <v>24.555299999999999</v>
      </c>
      <c r="M43" s="87"/>
      <c r="N43" s="88">
        <f>MAX(N8:N39)</f>
        <v>15.5769</v>
      </c>
      <c r="O43" s="87"/>
      <c r="P43" s="88">
        <f>MAX(P8:P39)</f>
        <v>13.0243</v>
      </c>
      <c r="Q43" s="87"/>
      <c r="R43" s="88">
        <f>MAX(R8:R39)</f>
        <v>9.0063999999999993</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44918</v>
      </c>
      <c r="C8" s="60">
        <f>VLOOKUP($A8,'Return Data'!$B$7:$R$2292,4,0)</f>
        <v>375.88</v>
      </c>
      <c r="D8" s="60">
        <f>VLOOKUP($A8,'Return Data'!$B$7:$R$2292,10,0)</f>
        <v>1.9583999999999999</v>
      </c>
      <c r="E8" s="61">
        <f t="shared" ref="E8:E34" si="0">RANK(D8,D$8:D$34,0)</f>
        <v>10</v>
      </c>
      <c r="F8" s="60">
        <f>VLOOKUP($A8,'Return Data'!$B$7:$R$2292,11,0)</f>
        <v>15.177</v>
      </c>
      <c r="G8" s="61">
        <f t="shared" ref="G8:G34" si="1">RANK(F8,F$8:F$34,0)</f>
        <v>12</v>
      </c>
      <c r="H8" s="60">
        <f>VLOOKUP($A8,'Return Data'!$B$7:$R$2292,12,0)</f>
        <v>4.5039999999999996</v>
      </c>
      <c r="I8" s="61">
        <f t="shared" ref="I8:I34" si="2">RANK(H8,H$8:H$34,0)</f>
        <v>11</v>
      </c>
      <c r="J8" s="60">
        <f>VLOOKUP($A8,'Return Data'!$B$7:$R$2292,13,0)</f>
        <v>4.2142999999999997</v>
      </c>
      <c r="K8" s="61">
        <f t="shared" ref="K8:K34" si="3">RANK(J8,J$8:J$34,0)</f>
        <v>8</v>
      </c>
      <c r="L8" s="60">
        <f>VLOOKUP($A8,'Return Data'!$B$7:$R$2292,17,0)</f>
        <v>16.4953</v>
      </c>
      <c r="M8" s="61">
        <f t="shared" ref="M8:M34" si="4">RANK(L8,L$8:L$34,0)</f>
        <v>7</v>
      </c>
      <c r="N8" s="60">
        <f>VLOOKUP($A8,'Return Data'!$B$7:$R$2292,14,0)</f>
        <v>14.764200000000001</v>
      </c>
      <c r="O8" s="61">
        <f t="shared" ref="O8:O34" si="5">RANK(N8,N$8:N$34,0)</f>
        <v>10</v>
      </c>
      <c r="P8" s="60">
        <f>VLOOKUP($A8,'Return Data'!$B$7:$R$2292,15,0)</f>
        <v>10.093500000000001</v>
      </c>
      <c r="Q8" s="61">
        <f t="shared" ref="Q8:Q25" si="6">RANK(P8,P$8:P$34,0)</f>
        <v>19</v>
      </c>
      <c r="R8" s="60">
        <f>VLOOKUP($A8,'Return Data'!$B$7:$R$2292,16,0)</f>
        <v>14.1593</v>
      </c>
      <c r="S8" s="62">
        <f t="shared" ref="S8:S34" si="7">RANK(R8,R$8:R$34,0)</f>
        <v>11</v>
      </c>
    </row>
    <row r="9" spans="1:20" x14ac:dyDescent="0.3">
      <c r="A9" s="58" t="s">
        <v>890</v>
      </c>
      <c r="B9" s="59">
        <f>VLOOKUP($A9,'Return Data'!$B$7:$R$2292,3,0)</f>
        <v>44918</v>
      </c>
      <c r="C9" s="60">
        <f>VLOOKUP($A9,'Return Data'!$B$7:$R$2292,4,0)</f>
        <v>48.3</v>
      </c>
      <c r="D9" s="60">
        <f>VLOOKUP($A9,'Return Data'!$B$7:$R$2292,10,0)</f>
        <v>-1.3279000000000001</v>
      </c>
      <c r="E9" s="61">
        <f t="shared" si="0"/>
        <v>25</v>
      </c>
      <c r="F9" s="60">
        <f>VLOOKUP($A9,'Return Data'!$B$7:$R$2292,11,0)</f>
        <v>11.1623</v>
      </c>
      <c r="G9" s="61">
        <f t="shared" si="1"/>
        <v>25</v>
      </c>
      <c r="H9" s="60">
        <f>VLOOKUP($A9,'Return Data'!$B$7:$R$2292,12,0)</f>
        <v>-2.2860999999999998</v>
      </c>
      <c r="I9" s="61">
        <f t="shared" si="2"/>
        <v>27</v>
      </c>
      <c r="J9" s="60">
        <f>VLOOKUP($A9,'Return Data'!$B$7:$R$2292,13,0)</f>
        <v>-4.6397000000000004</v>
      </c>
      <c r="K9" s="61">
        <f t="shared" si="3"/>
        <v>27</v>
      </c>
      <c r="L9" s="60">
        <f>VLOOKUP($A9,'Return Data'!$B$7:$R$2292,17,0)</f>
        <v>8.4718</v>
      </c>
      <c r="M9" s="61">
        <f t="shared" si="4"/>
        <v>26</v>
      </c>
      <c r="N9" s="60">
        <f>VLOOKUP($A9,'Return Data'!$B$7:$R$2292,14,0)</f>
        <v>11.2592</v>
      </c>
      <c r="O9" s="61">
        <f t="shared" si="5"/>
        <v>23</v>
      </c>
      <c r="P9" s="60">
        <f>VLOOKUP($A9,'Return Data'!$B$7:$R$2292,15,0)</f>
        <v>12.521599999999999</v>
      </c>
      <c r="Q9" s="61">
        <f t="shared" si="6"/>
        <v>2</v>
      </c>
      <c r="R9" s="60">
        <f>VLOOKUP($A9,'Return Data'!$B$7:$R$2292,16,0)</f>
        <v>14.800800000000001</v>
      </c>
      <c r="S9" s="62">
        <f t="shared" si="7"/>
        <v>6</v>
      </c>
    </row>
    <row r="10" spans="1:20" x14ac:dyDescent="0.3">
      <c r="A10" s="58" t="s">
        <v>1924</v>
      </c>
      <c r="B10" s="59">
        <f>VLOOKUP($A10,'Return Data'!$B$7:$R$2292,3,0)</f>
        <v>44918</v>
      </c>
      <c r="C10" s="60">
        <f>VLOOKUP($A10,'Return Data'!$B$7:$R$2292,4,0)</f>
        <v>159.17189999999999</v>
      </c>
      <c r="D10" s="60">
        <f>VLOOKUP($A10,'Return Data'!$B$7:$R$2292,10,0)</f>
        <v>2.2709999999999999</v>
      </c>
      <c r="E10" s="61">
        <f t="shared" si="0"/>
        <v>7</v>
      </c>
      <c r="F10" s="60">
        <f>VLOOKUP($A10,'Return Data'!$B$7:$R$2292,11,0)</f>
        <v>14.141299999999999</v>
      </c>
      <c r="G10" s="61">
        <f t="shared" si="1"/>
        <v>15</v>
      </c>
      <c r="H10" s="60">
        <f>VLOOKUP($A10,'Return Data'!$B$7:$R$2292,12,0)</f>
        <v>4.9321999999999999</v>
      </c>
      <c r="I10" s="61">
        <f t="shared" si="2"/>
        <v>9</v>
      </c>
      <c r="J10" s="60">
        <f>VLOOKUP($A10,'Return Data'!$B$7:$R$2292,13,0)</f>
        <v>5.1611000000000002</v>
      </c>
      <c r="K10" s="61">
        <f t="shared" si="3"/>
        <v>6</v>
      </c>
      <c r="L10" s="60">
        <f>VLOOKUP($A10,'Return Data'!$B$7:$R$2292,17,0)</f>
        <v>14.7271</v>
      </c>
      <c r="M10" s="61">
        <f t="shared" si="4"/>
        <v>14</v>
      </c>
      <c r="N10" s="60">
        <f>VLOOKUP($A10,'Return Data'!$B$7:$R$2292,14,0)</f>
        <v>14.5021</v>
      </c>
      <c r="O10" s="61">
        <f t="shared" si="5"/>
        <v>12</v>
      </c>
      <c r="P10" s="60">
        <f>VLOOKUP($A10,'Return Data'!$B$7:$R$2292,15,0)</f>
        <v>11.810700000000001</v>
      </c>
      <c r="Q10" s="61">
        <f t="shared" si="6"/>
        <v>5</v>
      </c>
      <c r="R10" s="60">
        <f>VLOOKUP($A10,'Return Data'!$B$7:$R$2292,16,0)</f>
        <v>14.8537</v>
      </c>
      <c r="S10" s="62">
        <f t="shared" si="7"/>
        <v>5</v>
      </c>
    </row>
    <row r="11" spans="1:20" x14ac:dyDescent="0.3">
      <c r="A11" s="58" t="s">
        <v>894</v>
      </c>
      <c r="B11" s="59">
        <f>VLOOKUP($A11,'Return Data'!$B$7:$R$2292,3,0)</f>
        <v>44918</v>
      </c>
      <c r="C11" s="60">
        <f>VLOOKUP($A11,'Return Data'!$B$7:$R$2292,4,0)</f>
        <v>46.17</v>
      </c>
      <c r="D11" s="60">
        <f>VLOOKUP($A11,'Return Data'!$B$7:$R$2292,10,0)</f>
        <v>1.2056</v>
      </c>
      <c r="E11" s="61">
        <f t="shared" si="0"/>
        <v>17</v>
      </c>
      <c r="F11" s="60">
        <f>VLOOKUP($A11,'Return Data'!$B$7:$R$2292,11,0)</f>
        <v>13.8033</v>
      </c>
      <c r="G11" s="61">
        <f t="shared" si="1"/>
        <v>16</v>
      </c>
      <c r="H11" s="60">
        <f>VLOOKUP($A11,'Return Data'!$B$7:$R$2292,12,0)</f>
        <v>3.6364000000000001</v>
      </c>
      <c r="I11" s="61">
        <f t="shared" si="2"/>
        <v>15</v>
      </c>
      <c r="J11" s="60">
        <f>VLOOKUP($A11,'Return Data'!$B$7:$R$2292,13,0)</f>
        <v>2.0331000000000001</v>
      </c>
      <c r="K11" s="61">
        <f t="shared" si="3"/>
        <v>18</v>
      </c>
      <c r="L11" s="60">
        <f>VLOOKUP($A11,'Return Data'!$B$7:$R$2292,17,0)</f>
        <v>14.3001</v>
      </c>
      <c r="M11" s="61">
        <f t="shared" si="4"/>
        <v>17</v>
      </c>
      <c r="N11" s="60">
        <f>VLOOKUP($A11,'Return Data'!$B$7:$R$2292,14,0)</f>
        <v>16.470400000000001</v>
      </c>
      <c r="O11" s="61">
        <f t="shared" si="5"/>
        <v>1</v>
      </c>
      <c r="P11" s="60">
        <f>VLOOKUP($A11,'Return Data'!$B$7:$R$2292,15,0)</f>
        <v>14.2218</v>
      </c>
      <c r="Q11" s="61">
        <f t="shared" si="6"/>
        <v>1</v>
      </c>
      <c r="R11" s="60">
        <f>VLOOKUP($A11,'Return Data'!$B$7:$R$2292,16,0)</f>
        <v>14.434699999999999</v>
      </c>
      <c r="S11" s="62">
        <f t="shared" si="7"/>
        <v>8</v>
      </c>
    </row>
    <row r="12" spans="1:20" x14ac:dyDescent="0.3">
      <c r="A12" s="58" t="s">
        <v>896</v>
      </c>
      <c r="B12" s="59">
        <f>VLOOKUP($A12,'Return Data'!$B$7:$R$2292,3,0)</f>
        <v>44918</v>
      </c>
      <c r="C12" s="60">
        <f>VLOOKUP($A12,'Return Data'!$B$7:$R$2292,4,0)</f>
        <v>310.262</v>
      </c>
      <c r="D12" s="60">
        <f>VLOOKUP($A12,'Return Data'!$B$7:$R$2292,10,0)</f>
        <v>1.2099</v>
      </c>
      <c r="E12" s="61">
        <f t="shared" si="0"/>
        <v>16</v>
      </c>
      <c r="F12" s="60">
        <f>VLOOKUP($A12,'Return Data'!$B$7:$R$2292,11,0)</f>
        <v>15.136200000000001</v>
      </c>
      <c r="G12" s="61">
        <f t="shared" si="1"/>
        <v>13</v>
      </c>
      <c r="H12" s="60">
        <f>VLOOKUP($A12,'Return Data'!$B$7:$R$2292,12,0)</f>
        <v>6.1417999999999999</v>
      </c>
      <c r="I12" s="61">
        <f t="shared" si="2"/>
        <v>6</v>
      </c>
      <c r="J12" s="60">
        <f>VLOOKUP($A12,'Return Data'!$B$7:$R$2292,13,0)</f>
        <v>2.6892</v>
      </c>
      <c r="K12" s="61">
        <f t="shared" si="3"/>
        <v>16</v>
      </c>
      <c r="L12" s="60">
        <f>VLOOKUP($A12,'Return Data'!$B$7:$R$2292,17,0)</f>
        <v>11.6289</v>
      </c>
      <c r="M12" s="61">
        <f t="shared" si="4"/>
        <v>24</v>
      </c>
      <c r="N12" s="60">
        <f>VLOOKUP($A12,'Return Data'!$B$7:$R$2292,14,0)</f>
        <v>9.2911000000000001</v>
      </c>
      <c r="O12" s="61">
        <f t="shared" si="5"/>
        <v>26</v>
      </c>
      <c r="P12" s="60">
        <f>VLOOKUP($A12,'Return Data'!$B$7:$R$2292,15,0)</f>
        <v>8.2454000000000001</v>
      </c>
      <c r="Q12" s="61">
        <f t="shared" si="6"/>
        <v>24</v>
      </c>
      <c r="R12" s="60">
        <f>VLOOKUP($A12,'Return Data'!$B$7:$R$2292,16,0)</f>
        <v>10.830500000000001</v>
      </c>
      <c r="S12" s="62">
        <f t="shared" si="7"/>
        <v>24</v>
      </c>
    </row>
    <row r="13" spans="1:20" x14ac:dyDescent="0.3">
      <c r="A13" s="58" t="s">
        <v>898</v>
      </c>
      <c r="B13" s="59">
        <f>VLOOKUP($A13,'Return Data'!$B$7:$R$2292,3,0)</f>
        <v>44918</v>
      </c>
      <c r="C13" s="60">
        <f>VLOOKUP($A13,'Return Data'!$B$7:$R$2292,4,0)</f>
        <v>61.02</v>
      </c>
      <c r="D13" s="60">
        <f>VLOOKUP($A13,'Return Data'!$B$7:$R$2292,10,0)</f>
        <v>2.3826000000000001</v>
      </c>
      <c r="E13" s="61">
        <f t="shared" si="0"/>
        <v>6</v>
      </c>
      <c r="F13" s="60">
        <f>VLOOKUP($A13,'Return Data'!$B$7:$R$2292,11,0)</f>
        <v>16.1843</v>
      </c>
      <c r="G13" s="61">
        <f t="shared" si="1"/>
        <v>5</v>
      </c>
      <c r="H13" s="60">
        <f>VLOOKUP($A13,'Return Data'!$B$7:$R$2292,12,0)</f>
        <v>5.4615</v>
      </c>
      <c r="I13" s="61">
        <f t="shared" si="2"/>
        <v>8</v>
      </c>
      <c r="J13" s="60">
        <f>VLOOKUP($A13,'Return Data'!$B$7:$R$2292,13,0)</f>
        <v>4.7733999999999996</v>
      </c>
      <c r="K13" s="61">
        <f t="shared" si="3"/>
        <v>7</v>
      </c>
      <c r="L13" s="60">
        <f>VLOOKUP($A13,'Return Data'!$B$7:$R$2292,17,0)</f>
        <v>15.024800000000001</v>
      </c>
      <c r="M13" s="61">
        <f t="shared" si="4"/>
        <v>13</v>
      </c>
      <c r="N13" s="60">
        <f>VLOOKUP($A13,'Return Data'!$B$7:$R$2292,14,0)</f>
        <v>15.274699999999999</v>
      </c>
      <c r="O13" s="61">
        <f t="shared" si="5"/>
        <v>7</v>
      </c>
      <c r="P13" s="60">
        <f>VLOOKUP($A13,'Return Data'!$B$7:$R$2292,15,0)</f>
        <v>12.3346</v>
      </c>
      <c r="Q13" s="61">
        <f t="shared" si="6"/>
        <v>3</v>
      </c>
      <c r="R13" s="60">
        <f>VLOOKUP($A13,'Return Data'!$B$7:$R$2292,16,0)</f>
        <v>14.144</v>
      </c>
      <c r="S13" s="62">
        <f t="shared" si="7"/>
        <v>12</v>
      </c>
    </row>
    <row r="14" spans="1:20" x14ac:dyDescent="0.3">
      <c r="A14" s="58" t="s">
        <v>900</v>
      </c>
      <c r="B14" s="59">
        <f>VLOOKUP($A14,'Return Data'!$B$7:$R$2292,3,0)</f>
        <v>44918</v>
      </c>
      <c r="C14" s="60">
        <f>VLOOKUP($A14,'Return Data'!$B$7:$R$2292,4,0)</f>
        <v>741.83190000000002</v>
      </c>
      <c r="D14" s="60">
        <f>VLOOKUP($A14,'Return Data'!$B$7:$R$2292,10,0)</f>
        <v>1.5707</v>
      </c>
      <c r="E14" s="61">
        <f t="shared" si="0"/>
        <v>13</v>
      </c>
      <c r="F14" s="60">
        <f>VLOOKUP($A14,'Return Data'!$B$7:$R$2292,11,0)</f>
        <v>9.9300999999999995</v>
      </c>
      <c r="G14" s="61">
        <f t="shared" si="1"/>
        <v>26</v>
      </c>
      <c r="H14" s="60">
        <f>VLOOKUP($A14,'Return Data'!$B$7:$R$2292,12,0)</f>
        <v>2.2679</v>
      </c>
      <c r="I14" s="61">
        <f t="shared" si="2"/>
        <v>21</v>
      </c>
      <c r="J14" s="60">
        <f>VLOOKUP($A14,'Return Data'!$B$7:$R$2292,13,0)</f>
        <v>-1.0165999999999999</v>
      </c>
      <c r="K14" s="61">
        <f t="shared" si="3"/>
        <v>24</v>
      </c>
      <c r="L14" s="60">
        <f>VLOOKUP($A14,'Return Data'!$B$7:$R$2292,17,0)</f>
        <v>15.6724</v>
      </c>
      <c r="M14" s="61">
        <f t="shared" si="4"/>
        <v>10</v>
      </c>
      <c r="N14" s="60">
        <f>VLOOKUP($A14,'Return Data'!$B$7:$R$2292,14,0)</f>
        <v>13.9977</v>
      </c>
      <c r="O14" s="61">
        <f t="shared" si="5"/>
        <v>17</v>
      </c>
      <c r="P14" s="60">
        <f>VLOOKUP($A14,'Return Data'!$B$7:$R$2292,15,0)</f>
        <v>8.9967000000000006</v>
      </c>
      <c r="Q14" s="61">
        <f t="shared" si="6"/>
        <v>23</v>
      </c>
      <c r="R14" s="60">
        <f>VLOOKUP($A14,'Return Data'!$B$7:$R$2292,16,0)</f>
        <v>12.0482</v>
      </c>
      <c r="S14" s="62">
        <f t="shared" si="7"/>
        <v>22</v>
      </c>
    </row>
    <row r="15" spans="1:20" x14ac:dyDescent="0.3">
      <c r="A15" s="58" t="s">
        <v>902</v>
      </c>
      <c r="B15" s="59">
        <f>VLOOKUP($A15,'Return Data'!$B$7:$R$2292,3,0)</f>
        <v>44918</v>
      </c>
      <c r="C15" s="60">
        <f>VLOOKUP($A15,'Return Data'!$B$7:$R$2292,4,0)</f>
        <v>787.25400000000002</v>
      </c>
      <c r="D15" s="60">
        <f>VLOOKUP($A15,'Return Data'!$B$7:$R$2292,10,0)</f>
        <v>3.8439000000000001</v>
      </c>
      <c r="E15" s="61">
        <f t="shared" si="0"/>
        <v>1</v>
      </c>
      <c r="F15" s="60">
        <f>VLOOKUP($A15,'Return Data'!$B$7:$R$2292,11,0)</f>
        <v>16.433900000000001</v>
      </c>
      <c r="G15" s="61">
        <f t="shared" si="1"/>
        <v>3</v>
      </c>
      <c r="H15" s="60">
        <f>VLOOKUP($A15,'Return Data'!$B$7:$R$2292,12,0)</f>
        <v>8.1982999999999997</v>
      </c>
      <c r="I15" s="61">
        <f t="shared" si="2"/>
        <v>2</v>
      </c>
      <c r="J15" s="60">
        <f>VLOOKUP($A15,'Return Data'!$B$7:$R$2292,13,0)</f>
        <v>10.471500000000001</v>
      </c>
      <c r="K15" s="61">
        <f t="shared" si="3"/>
        <v>2</v>
      </c>
      <c r="L15" s="60">
        <f>VLOOKUP($A15,'Return Data'!$B$7:$R$2292,17,0)</f>
        <v>20.376000000000001</v>
      </c>
      <c r="M15" s="61">
        <f t="shared" si="4"/>
        <v>2</v>
      </c>
      <c r="N15" s="60">
        <f>VLOOKUP($A15,'Return Data'!$B$7:$R$2292,14,0)</f>
        <v>14.490600000000001</v>
      </c>
      <c r="O15" s="61">
        <f t="shared" si="5"/>
        <v>13</v>
      </c>
      <c r="P15" s="60">
        <f>VLOOKUP($A15,'Return Data'!$B$7:$R$2292,15,0)</f>
        <v>10.452299999999999</v>
      </c>
      <c r="Q15" s="61">
        <f t="shared" si="6"/>
        <v>15</v>
      </c>
      <c r="R15" s="60">
        <f>VLOOKUP($A15,'Return Data'!$B$7:$R$2292,16,0)</f>
        <v>13.303599999999999</v>
      </c>
      <c r="S15" s="62">
        <f t="shared" si="7"/>
        <v>16</v>
      </c>
    </row>
    <row r="16" spans="1:20" x14ac:dyDescent="0.3">
      <c r="A16" t="s">
        <v>2041</v>
      </c>
      <c r="B16" s="59">
        <f>VLOOKUP($A16,'Return Data'!$B$7:$R$2292,3,0)</f>
        <v>44918</v>
      </c>
      <c r="C16" s="60">
        <f>VLOOKUP($A16,'Return Data'!$B$7:$R$2292,4,0)</f>
        <v>343.13889999999998</v>
      </c>
      <c r="D16" s="60">
        <f>VLOOKUP($A16,'Return Data'!$B$7:$R$2292,10,0)</f>
        <v>1.0008999999999999</v>
      </c>
      <c r="E16" s="61">
        <f t="shared" si="0"/>
        <v>19</v>
      </c>
      <c r="F16" s="60">
        <f>VLOOKUP($A16,'Return Data'!$B$7:$R$2292,11,0)</f>
        <v>15.2111</v>
      </c>
      <c r="G16" s="61">
        <f t="shared" si="1"/>
        <v>11</v>
      </c>
      <c r="H16" s="60">
        <f>VLOOKUP($A16,'Return Data'!$B$7:$R$2292,12,0)</f>
        <v>3.4135</v>
      </c>
      <c r="I16" s="61">
        <f t="shared" si="2"/>
        <v>17</v>
      </c>
      <c r="J16" s="60">
        <f>VLOOKUP($A16,'Return Data'!$B$7:$R$2292,13,0)</f>
        <v>1.5775999999999999</v>
      </c>
      <c r="K16" s="61">
        <f t="shared" si="3"/>
        <v>19</v>
      </c>
      <c r="L16" s="60">
        <f>VLOOKUP($A16,'Return Data'!$B$7:$R$2292,17,0)</f>
        <v>12.6248</v>
      </c>
      <c r="M16" s="61">
        <f t="shared" si="4"/>
        <v>21</v>
      </c>
      <c r="N16" s="60">
        <f>VLOOKUP($A16,'Return Data'!$B$7:$R$2292,14,0)</f>
        <v>12.5398</v>
      </c>
      <c r="O16" s="61">
        <f t="shared" si="5"/>
        <v>20</v>
      </c>
      <c r="P16" s="60">
        <f>VLOOKUP($A16,'Return Data'!$B$7:$R$2292,15,0)</f>
        <v>10.3736</v>
      </c>
      <c r="Q16" s="61">
        <f t="shared" si="6"/>
        <v>17</v>
      </c>
      <c r="R16" s="60">
        <f>VLOOKUP($A16,'Return Data'!$B$7:$R$2292,16,0)</f>
        <v>12.3635</v>
      </c>
      <c r="S16" s="62">
        <f t="shared" si="7"/>
        <v>19</v>
      </c>
    </row>
    <row r="17" spans="1:19" x14ac:dyDescent="0.3">
      <c r="A17" s="58" t="s">
        <v>904</v>
      </c>
      <c r="B17" s="59">
        <f>VLOOKUP($A17,'Return Data'!$B$7:$R$2292,3,0)</f>
        <v>44918</v>
      </c>
      <c r="C17" s="60">
        <f>VLOOKUP($A17,'Return Data'!$B$7:$R$2292,4,0)</f>
        <v>74.099999999999994</v>
      </c>
      <c r="D17" s="60">
        <f>VLOOKUP($A17,'Return Data'!$B$7:$R$2292,10,0)</f>
        <v>3.8397000000000001</v>
      </c>
      <c r="E17" s="61">
        <f t="shared" si="0"/>
        <v>2</v>
      </c>
      <c r="F17" s="60">
        <f>VLOOKUP($A17,'Return Data'!$B$7:$R$2292,11,0)</f>
        <v>15.672800000000001</v>
      </c>
      <c r="G17" s="61">
        <f t="shared" si="1"/>
        <v>7</v>
      </c>
      <c r="H17" s="60">
        <f>VLOOKUP($A17,'Return Data'!$B$7:$R$2292,12,0)</f>
        <v>6.1452999999999998</v>
      </c>
      <c r="I17" s="61">
        <f t="shared" si="2"/>
        <v>5</v>
      </c>
      <c r="J17" s="60">
        <f>VLOOKUP($A17,'Return Data'!$B$7:$R$2292,13,0)</f>
        <v>7.4069000000000003</v>
      </c>
      <c r="K17" s="61">
        <f t="shared" si="3"/>
        <v>3</v>
      </c>
      <c r="L17" s="60">
        <f>VLOOKUP($A17,'Return Data'!$B$7:$R$2292,17,0)</f>
        <v>18.837499999999999</v>
      </c>
      <c r="M17" s="61">
        <f t="shared" si="4"/>
        <v>3</v>
      </c>
      <c r="N17" s="60">
        <f>VLOOKUP($A17,'Return Data'!$B$7:$R$2292,14,0)</f>
        <v>16.002800000000001</v>
      </c>
      <c r="O17" s="61">
        <f t="shared" si="5"/>
        <v>3</v>
      </c>
      <c r="P17" s="60">
        <f>VLOOKUP($A17,'Return Data'!$B$7:$R$2292,15,0)</f>
        <v>11.6624</v>
      </c>
      <c r="Q17" s="61">
        <f t="shared" si="6"/>
        <v>7</v>
      </c>
      <c r="R17" s="60">
        <f>VLOOKUP($A17,'Return Data'!$B$7:$R$2292,16,0)</f>
        <v>14.8849</v>
      </c>
      <c r="S17" s="62">
        <f t="shared" si="7"/>
        <v>4</v>
      </c>
    </row>
    <row r="18" spans="1:19" x14ac:dyDescent="0.3">
      <c r="A18" s="58" t="s">
        <v>906</v>
      </c>
      <c r="B18" s="59">
        <f>VLOOKUP($A18,'Return Data'!$B$7:$R$2292,3,0)</f>
        <v>44918</v>
      </c>
      <c r="C18" s="60">
        <f>VLOOKUP($A18,'Return Data'!$B$7:$R$2292,4,0)</f>
        <v>44.44</v>
      </c>
      <c r="D18" s="60">
        <f>VLOOKUP($A18,'Return Data'!$B$7:$R$2292,10,0)</f>
        <v>1.2301</v>
      </c>
      <c r="E18" s="61">
        <f t="shared" si="0"/>
        <v>15</v>
      </c>
      <c r="F18" s="60">
        <f>VLOOKUP($A18,'Return Data'!$B$7:$R$2292,11,0)</f>
        <v>15.338699999999999</v>
      </c>
      <c r="G18" s="61">
        <f t="shared" si="1"/>
        <v>9</v>
      </c>
      <c r="H18" s="60">
        <f>VLOOKUP($A18,'Return Data'!$B$7:$R$2292,12,0)</f>
        <v>3.4931999999999999</v>
      </c>
      <c r="I18" s="61">
        <f t="shared" si="2"/>
        <v>16</v>
      </c>
      <c r="J18" s="60">
        <f>VLOOKUP($A18,'Return Data'!$B$7:$R$2292,13,0)</f>
        <v>3.5897000000000001</v>
      </c>
      <c r="K18" s="61">
        <f t="shared" si="3"/>
        <v>11</v>
      </c>
      <c r="L18" s="60">
        <f>VLOOKUP($A18,'Return Data'!$B$7:$R$2292,17,0)</f>
        <v>17.808399999999999</v>
      </c>
      <c r="M18" s="61">
        <f t="shared" si="4"/>
        <v>5</v>
      </c>
      <c r="N18" s="60">
        <f>VLOOKUP($A18,'Return Data'!$B$7:$R$2292,14,0)</f>
        <v>16.464200000000002</v>
      </c>
      <c r="O18" s="61">
        <f t="shared" si="5"/>
        <v>2</v>
      </c>
      <c r="P18" s="60">
        <f>VLOOKUP($A18,'Return Data'!$B$7:$R$2292,15,0)</f>
        <v>11.7537</v>
      </c>
      <c r="Q18" s="61">
        <f t="shared" si="6"/>
        <v>6</v>
      </c>
      <c r="R18" s="60">
        <f>VLOOKUP($A18,'Return Data'!$B$7:$R$2292,16,0)</f>
        <v>13.8843</v>
      </c>
      <c r="S18" s="62">
        <f t="shared" si="7"/>
        <v>13</v>
      </c>
    </row>
    <row r="19" spans="1:19" x14ac:dyDescent="0.3">
      <c r="A19" s="58" t="s">
        <v>907</v>
      </c>
      <c r="B19" s="59">
        <f>VLOOKUP($A19,'Return Data'!$B$7:$R$2292,3,0)</f>
        <v>44918</v>
      </c>
      <c r="C19" s="60">
        <f>VLOOKUP($A19,'Return Data'!$B$7:$R$2292,4,0)</f>
        <v>53.792000000000002</v>
      </c>
      <c r="D19" s="60">
        <f>VLOOKUP($A19,'Return Data'!$B$7:$R$2292,10,0)</f>
        <v>-1.3389</v>
      </c>
      <c r="E19" s="61">
        <f t="shared" si="0"/>
        <v>26</v>
      </c>
      <c r="F19" s="60">
        <f>VLOOKUP($A19,'Return Data'!$B$7:$R$2292,11,0)</f>
        <v>11.8569</v>
      </c>
      <c r="G19" s="61">
        <f t="shared" si="1"/>
        <v>24</v>
      </c>
      <c r="H19" s="60">
        <f>VLOOKUP($A19,'Return Data'!$B$7:$R$2292,12,0)</f>
        <v>-5.1999999999999998E-2</v>
      </c>
      <c r="I19" s="61">
        <f t="shared" si="2"/>
        <v>26</v>
      </c>
      <c r="J19" s="60">
        <f>VLOOKUP($A19,'Return Data'!$B$7:$R$2292,13,0)</f>
        <v>-1.4979</v>
      </c>
      <c r="K19" s="61">
        <f t="shared" si="3"/>
        <v>25</v>
      </c>
      <c r="L19" s="60">
        <f>VLOOKUP($A19,'Return Data'!$B$7:$R$2292,17,0)</f>
        <v>12.8354</v>
      </c>
      <c r="M19" s="61">
        <f t="shared" si="4"/>
        <v>20</v>
      </c>
      <c r="N19" s="60">
        <f>VLOOKUP($A19,'Return Data'!$B$7:$R$2292,14,0)</f>
        <v>13.5383</v>
      </c>
      <c r="O19" s="61">
        <f t="shared" si="5"/>
        <v>18</v>
      </c>
      <c r="P19" s="60">
        <f>VLOOKUP($A19,'Return Data'!$B$7:$R$2292,15,0)</f>
        <v>9.7104999999999997</v>
      </c>
      <c r="Q19" s="61">
        <f t="shared" si="6"/>
        <v>20</v>
      </c>
      <c r="R19" s="60">
        <f>VLOOKUP($A19,'Return Data'!$B$7:$R$2292,16,0)</f>
        <v>12.098800000000001</v>
      </c>
      <c r="S19" s="62">
        <f t="shared" si="7"/>
        <v>21</v>
      </c>
    </row>
    <row r="20" spans="1:19" x14ac:dyDescent="0.3">
      <c r="A20" s="58" t="s">
        <v>909</v>
      </c>
      <c r="B20" s="59">
        <f>VLOOKUP($A20,'Return Data'!$B$7:$R$2292,3,0)</f>
        <v>44918</v>
      </c>
      <c r="C20" s="60">
        <f>VLOOKUP($A20,'Return Data'!$B$7:$R$2292,4,0)</f>
        <v>34.159999999999997</v>
      </c>
      <c r="D20" s="60">
        <f>VLOOKUP($A20,'Return Data'!$B$7:$R$2292,10,0)</f>
        <v>2.5209999999999999</v>
      </c>
      <c r="E20" s="61">
        <f t="shared" si="0"/>
        <v>5</v>
      </c>
      <c r="F20" s="60">
        <f>VLOOKUP($A20,'Return Data'!$B$7:$R$2292,11,0)</f>
        <v>15.4834</v>
      </c>
      <c r="G20" s="61">
        <f t="shared" si="1"/>
        <v>8</v>
      </c>
      <c r="H20" s="60">
        <f>VLOOKUP($A20,'Return Data'!$B$7:$R$2292,12,0)</f>
        <v>6.8167999999999997</v>
      </c>
      <c r="I20" s="61">
        <f t="shared" si="2"/>
        <v>4</v>
      </c>
      <c r="J20" s="60">
        <f>VLOOKUP($A20,'Return Data'!$B$7:$R$2292,13,0)</f>
        <v>5.2047999999999996</v>
      </c>
      <c r="K20" s="61">
        <f t="shared" si="3"/>
        <v>5</v>
      </c>
      <c r="L20" s="60">
        <f>VLOOKUP($A20,'Return Data'!$B$7:$R$2292,17,0)</f>
        <v>12.4596</v>
      </c>
      <c r="M20" s="61">
        <f t="shared" si="4"/>
        <v>22</v>
      </c>
      <c r="N20" s="60">
        <f>VLOOKUP($A20,'Return Data'!$B$7:$R$2292,14,0)</f>
        <v>10.4581</v>
      </c>
      <c r="O20" s="61">
        <f t="shared" si="5"/>
        <v>24</v>
      </c>
      <c r="P20" s="60">
        <f>VLOOKUP($A20,'Return Data'!$B$7:$R$2292,15,0)</f>
        <v>9.298</v>
      </c>
      <c r="Q20" s="61">
        <f t="shared" si="6"/>
        <v>22</v>
      </c>
      <c r="R20" s="60">
        <f>VLOOKUP($A20,'Return Data'!$B$7:$R$2292,16,0)</f>
        <v>12.3232</v>
      </c>
      <c r="S20" s="62">
        <f t="shared" si="7"/>
        <v>20</v>
      </c>
    </row>
    <row r="21" spans="1:19" x14ac:dyDescent="0.3">
      <c r="A21" s="58" t="s">
        <v>911</v>
      </c>
      <c r="B21" s="59">
        <f>VLOOKUP($A21,'Return Data'!$B$7:$R$2292,3,0)</f>
        <v>44918</v>
      </c>
      <c r="C21" s="60">
        <f>VLOOKUP($A21,'Return Data'!$B$7:$R$2292,4,0)</f>
        <v>49.72</v>
      </c>
      <c r="D21" s="60">
        <f>VLOOKUP($A21,'Return Data'!$B$7:$R$2292,10,0)</f>
        <v>-0.24079999999999999</v>
      </c>
      <c r="E21" s="61">
        <f t="shared" si="0"/>
        <v>24</v>
      </c>
      <c r="F21" s="60">
        <f>VLOOKUP($A21,'Return Data'!$B$7:$R$2292,11,0)</f>
        <v>12.463200000000001</v>
      </c>
      <c r="G21" s="61">
        <f t="shared" si="1"/>
        <v>22</v>
      </c>
      <c r="H21" s="60">
        <f>VLOOKUP($A21,'Return Data'!$B$7:$R$2292,12,0)</f>
        <v>0.70889999999999997</v>
      </c>
      <c r="I21" s="61">
        <f t="shared" si="2"/>
        <v>24</v>
      </c>
      <c r="J21" s="60">
        <f>VLOOKUP($A21,'Return Data'!$B$7:$R$2292,13,0)</f>
        <v>-1.9136</v>
      </c>
      <c r="K21" s="61">
        <f t="shared" si="3"/>
        <v>26</v>
      </c>
      <c r="L21" s="60">
        <f>VLOOKUP($A21,'Return Data'!$B$7:$R$2292,17,0)</f>
        <v>15.4701</v>
      </c>
      <c r="M21" s="61">
        <f t="shared" si="4"/>
        <v>11</v>
      </c>
      <c r="N21" s="60">
        <f>VLOOKUP($A21,'Return Data'!$B$7:$R$2292,14,0)</f>
        <v>14.087899999999999</v>
      </c>
      <c r="O21" s="61">
        <f t="shared" si="5"/>
        <v>15</v>
      </c>
      <c r="P21" s="60">
        <f>VLOOKUP($A21,'Return Data'!$B$7:$R$2292,15,0)</f>
        <v>11.203799999999999</v>
      </c>
      <c r="Q21" s="61">
        <f t="shared" si="6"/>
        <v>10</v>
      </c>
      <c r="R21" s="60">
        <f>VLOOKUP($A21,'Return Data'!$B$7:$R$2292,16,0)</f>
        <v>14.367800000000001</v>
      </c>
      <c r="S21" s="62">
        <f t="shared" si="7"/>
        <v>9</v>
      </c>
    </row>
    <row r="22" spans="1:19" x14ac:dyDescent="0.3">
      <c r="A22" s="58" t="s">
        <v>912</v>
      </c>
      <c r="B22" s="59">
        <f>VLOOKUP($A22,'Return Data'!$B$7:$R$2292,3,0)</f>
        <v>44918</v>
      </c>
      <c r="C22" s="60">
        <f>VLOOKUP($A22,'Return Data'!$B$7:$R$2292,4,0)</f>
        <v>111.1803</v>
      </c>
      <c r="D22" s="60">
        <f>VLOOKUP($A22,'Return Data'!$B$7:$R$2292,10,0)</f>
        <v>2.1023999999999998</v>
      </c>
      <c r="E22" s="61">
        <f t="shared" si="0"/>
        <v>8</v>
      </c>
      <c r="F22" s="60">
        <f>VLOOKUP($A22,'Return Data'!$B$7:$R$2292,11,0)</f>
        <v>15.882099999999999</v>
      </c>
      <c r="G22" s="61">
        <f t="shared" si="1"/>
        <v>6</v>
      </c>
      <c r="H22" s="60">
        <f>VLOOKUP($A22,'Return Data'!$B$7:$R$2292,12,0)</f>
        <v>4.4439000000000002</v>
      </c>
      <c r="I22" s="61">
        <f t="shared" si="2"/>
        <v>13</v>
      </c>
      <c r="J22" s="60">
        <f>VLOOKUP($A22,'Return Data'!$B$7:$R$2292,13,0)</f>
        <v>3.2810999999999999</v>
      </c>
      <c r="K22" s="61">
        <f t="shared" si="3"/>
        <v>12</v>
      </c>
      <c r="L22" s="60">
        <f>VLOOKUP($A22,'Return Data'!$B$7:$R$2292,17,0)</f>
        <v>13.663</v>
      </c>
      <c r="M22" s="61">
        <f t="shared" si="4"/>
        <v>18</v>
      </c>
      <c r="N22" s="60">
        <f>VLOOKUP($A22,'Return Data'!$B$7:$R$2292,14,0)</f>
        <v>14.6699</v>
      </c>
      <c r="O22" s="61">
        <f t="shared" si="5"/>
        <v>11</v>
      </c>
      <c r="P22" s="60">
        <f>VLOOKUP($A22,'Return Data'!$B$7:$R$2292,15,0)</f>
        <v>10.3758</v>
      </c>
      <c r="Q22" s="61">
        <f t="shared" si="6"/>
        <v>16</v>
      </c>
      <c r="R22" s="60">
        <f>VLOOKUP($A22,'Return Data'!$B$7:$R$2292,16,0)</f>
        <v>11.9011</v>
      </c>
      <c r="S22" s="62">
        <f t="shared" si="7"/>
        <v>23</v>
      </c>
    </row>
    <row r="23" spans="1:19" x14ac:dyDescent="0.3">
      <c r="A23" s="58" t="s">
        <v>1726</v>
      </c>
      <c r="B23" s="59">
        <f>VLOOKUP($A23,'Return Data'!$B$7:$R$2292,3,0)</f>
        <v>44918</v>
      </c>
      <c r="C23" s="60">
        <f>VLOOKUP($A23,'Return Data'!$B$7:$R$2292,4,0)</f>
        <v>419.20100000000002</v>
      </c>
      <c r="D23" s="60">
        <f>VLOOKUP($A23,'Return Data'!$B$7:$R$2292,10,0)</f>
        <v>1.6379999999999999</v>
      </c>
      <c r="E23" s="61">
        <f t="shared" si="0"/>
        <v>12</v>
      </c>
      <c r="F23" s="60">
        <f>VLOOKUP($A23,'Return Data'!$B$7:$R$2292,11,0)</f>
        <v>13.797700000000001</v>
      </c>
      <c r="G23" s="61">
        <f t="shared" si="1"/>
        <v>17</v>
      </c>
      <c r="H23" s="60">
        <f>VLOOKUP($A23,'Return Data'!$B$7:$R$2292,12,0)</f>
        <v>4.9122000000000003</v>
      </c>
      <c r="I23" s="61">
        <f t="shared" si="2"/>
        <v>10</v>
      </c>
      <c r="J23" s="60">
        <f>VLOOKUP($A23,'Return Data'!$B$7:$R$2292,13,0)</f>
        <v>2.8193999999999999</v>
      </c>
      <c r="K23" s="61">
        <f t="shared" si="3"/>
        <v>14</v>
      </c>
      <c r="L23" s="60">
        <f>VLOOKUP($A23,'Return Data'!$B$7:$R$2292,17,0)</f>
        <v>15.9534</v>
      </c>
      <c r="M23" s="61">
        <f t="shared" si="4"/>
        <v>9</v>
      </c>
      <c r="N23" s="60">
        <f>VLOOKUP($A23,'Return Data'!$B$7:$R$2292,14,0)</f>
        <v>15.2782</v>
      </c>
      <c r="O23" s="61">
        <f t="shared" si="5"/>
        <v>6</v>
      </c>
      <c r="P23" s="60">
        <f>VLOOKUP($A23,'Return Data'!$B$7:$R$2292,15,0)</f>
        <v>12.019500000000001</v>
      </c>
      <c r="Q23" s="61">
        <f t="shared" si="6"/>
        <v>4</v>
      </c>
      <c r="R23" s="60">
        <f>VLOOKUP($A23,'Return Data'!$B$7:$R$2292,16,0)</f>
        <v>14.2301</v>
      </c>
      <c r="S23" s="62">
        <f t="shared" si="7"/>
        <v>10</v>
      </c>
    </row>
    <row r="24" spans="1:19" x14ac:dyDescent="0.3">
      <c r="A24" s="58" t="s">
        <v>913</v>
      </c>
      <c r="B24" s="59">
        <f>VLOOKUP($A24,'Return Data'!$B$7:$R$2292,3,0)</f>
        <v>0</v>
      </c>
      <c r="C24" s="60">
        <f>VLOOKUP($A24,'Return Data'!$B$7:$R$2292,4,0)</f>
        <v>0</v>
      </c>
      <c r="D24" s="60">
        <f>VLOOKUP($A24,'Return Data'!$B$7:$R$2292,10,0)</f>
        <v>0</v>
      </c>
      <c r="E24" s="61">
        <f t="shared" si="0"/>
        <v>23</v>
      </c>
      <c r="F24" s="60">
        <f>VLOOKUP($A24,'Return Data'!$B$7:$R$2292,11,0)</f>
        <v>0</v>
      </c>
      <c r="G24" s="61">
        <f t="shared" si="1"/>
        <v>27</v>
      </c>
      <c r="H24" s="60">
        <f>VLOOKUP($A24,'Return Data'!$B$7:$R$2292,12,0)</f>
        <v>0</v>
      </c>
      <c r="I24" s="61">
        <f t="shared" si="2"/>
        <v>25</v>
      </c>
      <c r="J24" s="60">
        <f>VLOOKUP($A24,'Return Data'!$B$7:$R$2292,13,0)</f>
        <v>0</v>
      </c>
      <c r="K24" s="61">
        <f t="shared" si="3"/>
        <v>21</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44918</v>
      </c>
      <c r="C25" s="60">
        <f>VLOOKUP($A25,'Return Data'!$B$7:$R$2292,4,0)</f>
        <v>44.082000000000001</v>
      </c>
      <c r="D25" s="60">
        <f>VLOOKUP($A25,'Return Data'!$B$7:$R$2292,10,0)</f>
        <v>0.88980000000000004</v>
      </c>
      <c r="E25" s="61">
        <f t="shared" si="0"/>
        <v>21</v>
      </c>
      <c r="F25" s="60">
        <f>VLOOKUP($A25,'Return Data'!$B$7:$R$2292,11,0)</f>
        <v>13.137499999999999</v>
      </c>
      <c r="G25" s="61">
        <f t="shared" si="1"/>
        <v>20</v>
      </c>
      <c r="H25" s="60">
        <f>VLOOKUP($A25,'Return Data'!$B$7:$R$2292,12,0)</f>
        <v>0.74139999999999995</v>
      </c>
      <c r="I25" s="61">
        <f t="shared" si="2"/>
        <v>23</v>
      </c>
      <c r="J25" s="60">
        <f>VLOOKUP($A25,'Return Data'!$B$7:$R$2292,13,0)</f>
        <v>-0.33029999999999998</v>
      </c>
      <c r="K25" s="61">
        <f t="shared" si="3"/>
        <v>22</v>
      </c>
      <c r="L25" s="60">
        <f>VLOOKUP($A25,'Return Data'!$B$7:$R$2292,17,0)</f>
        <v>12.296799999999999</v>
      </c>
      <c r="M25" s="61">
        <f t="shared" si="4"/>
        <v>23</v>
      </c>
      <c r="N25" s="60">
        <f>VLOOKUP($A25,'Return Data'!$B$7:$R$2292,14,0)</f>
        <v>11.998799999999999</v>
      </c>
      <c r="O25" s="61">
        <f t="shared" si="5"/>
        <v>22</v>
      </c>
      <c r="P25" s="60">
        <f>VLOOKUP($A25,'Return Data'!$B$7:$R$2292,15,0)</f>
        <v>10.8352</v>
      </c>
      <c r="Q25" s="61">
        <f t="shared" si="6"/>
        <v>13</v>
      </c>
      <c r="R25" s="60">
        <f>VLOOKUP($A25,'Return Data'!$B$7:$R$2292,16,0)</f>
        <v>12.655900000000001</v>
      </c>
      <c r="S25" s="62">
        <f t="shared" si="7"/>
        <v>18</v>
      </c>
    </row>
    <row r="26" spans="1:19" x14ac:dyDescent="0.3">
      <c r="A26" s="58" t="s">
        <v>916</v>
      </c>
      <c r="B26" s="59">
        <f>VLOOKUP($A26,'Return Data'!$B$7:$R$2292,3,0)</f>
        <v>44918</v>
      </c>
      <c r="C26" s="60">
        <f>VLOOKUP($A26,'Return Data'!$B$7:$R$2292,4,0)</f>
        <v>16.7483</v>
      </c>
      <c r="D26" s="60">
        <f>VLOOKUP($A26,'Return Data'!$B$7:$R$2292,10,0)</f>
        <v>0.98219999999999996</v>
      </c>
      <c r="E26" s="61">
        <f t="shared" si="0"/>
        <v>20</v>
      </c>
      <c r="F26" s="60">
        <f>VLOOKUP($A26,'Return Data'!$B$7:$R$2292,11,0)</f>
        <v>13.4117</v>
      </c>
      <c r="G26" s="61">
        <f t="shared" si="1"/>
        <v>19</v>
      </c>
      <c r="H26" s="60">
        <f>VLOOKUP($A26,'Return Data'!$B$7:$R$2292,12,0)</f>
        <v>3.6949999999999998</v>
      </c>
      <c r="I26" s="61">
        <f t="shared" si="2"/>
        <v>14</v>
      </c>
      <c r="J26" s="60">
        <f>VLOOKUP($A26,'Return Data'!$B$7:$R$2292,13,0)</f>
        <v>2.8109000000000002</v>
      </c>
      <c r="K26" s="61">
        <f t="shared" si="3"/>
        <v>15</v>
      </c>
      <c r="L26" s="60">
        <f>VLOOKUP($A26,'Return Data'!$B$7:$R$2292,17,0)</f>
        <v>17.1066</v>
      </c>
      <c r="M26" s="61">
        <f t="shared" si="4"/>
        <v>6</v>
      </c>
      <c r="N26" s="60">
        <f>VLOOKUP($A26,'Return Data'!$B$7:$R$2292,14,0)</f>
        <v>14.920299999999999</v>
      </c>
      <c r="O26" s="61">
        <f t="shared" si="5"/>
        <v>9</v>
      </c>
      <c r="P26" s="60"/>
      <c r="Q26" s="61"/>
      <c r="R26" s="60">
        <f>VLOOKUP($A26,'Return Data'!$B$7:$R$2292,16,0)</f>
        <v>14.6256</v>
      </c>
      <c r="S26" s="62">
        <f t="shared" si="7"/>
        <v>7</v>
      </c>
    </row>
    <row r="27" spans="1:19" x14ac:dyDescent="0.3">
      <c r="A27" s="58" t="s">
        <v>918</v>
      </c>
      <c r="B27" s="59">
        <f>VLOOKUP($A27,'Return Data'!$B$7:$R$2292,3,0)</f>
        <v>44918</v>
      </c>
      <c r="C27" s="60">
        <f>VLOOKUP($A27,'Return Data'!$B$7:$R$2292,4,0)</f>
        <v>86.186000000000007</v>
      </c>
      <c r="D27" s="60">
        <f>VLOOKUP($A27,'Return Data'!$B$7:$R$2292,10,0)</f>
        <v>1.2630999999999999</v>
      </c>
      <c r="E27" s="61">
        <f t="shared" si="0"/>
        <v>14</v>
      </c>
      <c r="F27" s="60">
        <f>VLOOKUP($A27,'Return Data'!$B$7:$R$2292,11,0)</f>
        <v>12.5158</v>
      </c>
      <c r="G27" s="61">
        <f t="shared" si="1"/>
        <v>21</v>
      </c>
      <c r="H27" s="60">
        <f>VLOOKUP($A27,'Return Data'!$B$7:$R$2292,12,0)</f>
        <v>3.3269000000000002</v>
      </c>
      <c r="I27" s="61">
        <f t="shared" si="2"/>
        <v>18</v>
      </c>
      <c r="J27" s="60">
        <f>VLOOKUP($A27,'Return Data'!$B$7:$R$2292,13,0)</f>
        <v>2.2408999999999999</v>
      </c>
      <c r="K27" s="61">
        <f t="shared" si="3"/>
        <v>17</v>
      </c>
      <c r="L27" s="60">
        <f>VLOOKUP($A27,'Return Data'!$B$7:$R$2292,17,0)</f>
        <v>15.222099999999999</v>
      </c>
      <c r="M27" s="61">
        <f t="shared" si="4"/>
        <v>12</v>
      </c>
      <c r="N27" s="60">
        <f>VLOOKUP($A27,'Return Data'!$B$7:$R$2292,14,0)</f>
        <v>14.179600000000001</v>
      </c>
      <c r="O27" s="61">
        <f t="shared" si="5"/>
        <v>14</v>
      </c>
      <c r="P27" s="60">
        <f>VLOOKUP($A27,'Return Data'!$B$7:$R$2292,15,0)</f>
        <v>11.3764</v>
      </c>
      <c r="Q27" s="61">
        <f t="shared" ref="Q27:Q34" si="8">RANK(P27,P$8:P$34,0)</f>
        <v>9</v>
      </c>
      <c r="R27" s="60">
        <f>VLOOKUP($A27,'Return Data'!$B$7:$R$2292,16,0)</f>
        <v>16.472899999999999</v>
      </c>
      <c r="S27" s="62">
        <f t="shared" si="7"/>
        <v>1</v>
      </c>
    </row>
    <row r="28" spans="1:19" x14ac:dyDescent="0.3">
      <c r="A28" s="58" t="s">
        <v>921</v>
      </c>
      <c r="B28" s="59">
        <f>VLOOKUP($A28,'Return Data'!$B$7:$R$2292,3,0)</f>
        <v>44918</v>
      </c>
      <c r="C28" s="60">
        <f>VLOOKUP($A28,'Return Data'!$B$7:$R$2292,4,0)</f>
        <v>58.708599999999997</v>
      </c>
      <c r="D28" s="60">
        <f>VLOOKUP($A28,'Return Data'!$B$7:$R$2292,10,0)</f>
        <v>1.1477999999999999</v>
      </c>
      <c r="E28" s="61">
        <f t="shared" si="0"/>
        <v>18</v>
      </c>
      <c r="F28" s="60">
        <f>VLOOKUP($A28,'Return Data'!$B$7:$R$2292,11,0)</f>
        <v>17.593800000000002</v>
      </c>
      <c r="G28" s="61">
        <f t="shared" si="1"/>
        <v>1</v>
      </c>
      <c r="H28" s="60">
        <f>VLOOKUP($A28,'Return Data'!$B$7:$R$2292,12,0)</f>
        <v>8.8157999999999994</v>
      </c>
      <c r="I28" s="61">
        <f t="shared" si="2"/>
        <v>1</v>
      </c>
      <c r="J28" s="60">
        <f>VLOOKUP($A28,'Return Data'!$B$7:$R$2292,13,0)</f>
        <v>11.1181</v>
      </c>
      <c r="K28" s="61">
        <f t="shared" si="3"/>
        <v>1</v>
      </c>
      <c r="L28" s="60">
        <f>VLOOKUP($A28,'Return Data'!$B$7:$R$2292,17,0)</f>
        <v>22.388500000000001</v>
      </c>
      <c r="M28" s="61">
        <f t="shared" si="4"/>
        <v>1</v>
      </c>
      <c r="N28" s="60">
        <f>VLOOKUP($A28,'Return Data'!$B$7:$R$2292,14,0)</f>
        <v>15.6991</v>
      </c>
      <c r="O28" s="61">
        <f t="shared" si="5"/>
        <v>4</v>
      </c>
      <c r="P28" s="60">
        <f>VLOOKUP($A28,'Return Data'!$B$7:$R$2292,15,0)</f>
        <v>11.0753</v>
      </c>
      <c r="Q28" s="61">
        <f t="shared" si="8"/>
        <v>11</v>
      </c>
      <c r="R28" s="60">
        <f>VLOOKUP($A28,'Return Data'!$B$7:$R$2292,16,0)</f>
        <v>14.9756</v>
      </c>
      <c r="S28" s="62">
        <f t="shared" si="7"/>
        <v>3</v>
      </c>
    </row>
    <row r="29" spans="1:19" x14ac:dyDescent="0.3">
      <c r="A29" s="58" t="s">
        <v>923</v>
      </c>
      <c r="B29" s="59">
        <f>VLOOKUP($A29,'Return Data'!$B$7:$R$2292,3,0)</f>
        <v>44918</v>
      </c>
      <c r="C29" s="60">
        <f>VLOOKUP($A29,'Return Data'!$B$7:$R$2292,4,0)</f>
        <v>279.39999999999998</v>
      </c>
      <c r="D29" s="60">
        <f>VLOOKUP($A29,'Return Data'!$B$7:$R$2292,10,0)</f>
        <v>3.4163999999999999</v>
      </c>
      <c r="E29" s="61">
        <f t="shared" si="0"/>
        <v>3</v>
      </c>
      <c r="F29" s="60">
        <f>VLOOKUP($A29,'Return Data'!$B$7:$R$2292,11,0)</f>
        <v>16.237500000000001</v>
      </c>
      <c r="G29" s="61">
        <f t="shared" si="1"/>
        <v>4</v>
      </c>
      <c r="H29" s="60">
        <f>VLOOKUP($A29,'Return Data'!$B$7:$R$2292,12,0)</f>
        <v>7.0538999999999996</v>
      </c>
      <c r="I29" s="61">
        <f t="shared" si="2"/>
        <v>3</v>
      </c>
      <c r="J29" s="60">
        <f>VLOOKUP($A29,'Return Data'!$B$7:$R$2292,13,0)</f>
        <v>3.2597</v>
      </c>
      <c r="K29" s="61">
        <f t="shared" si="3"/>
        <v>13</v>
      </c>
      <c r="L29" s="60">
        <f>VLOOKUP($A29,'Return Data'!$B$7:$R$2292,17,0)</f>
        <v>12.9771</v>
      </c>
      <c r="M29" s="61">
        <f t="shared" si="4"/>
        <v>19</v>
      </c>
      <c r="N29" s="60">
        <f>VLOOKUP($A29,'Return Data'!$B$7:$R$2292,14,0)</f>
        <v>12.427199999999999</v>
      </c>
      <c r="O29" s="61">
        <f t="shared" si="5"/>
        <v>21</v>
      </c>
      <c r="P29" s="60">
        <f>VLOOKUP($A29,'Return Data'!$B$7:$R$2292,15,0)</f>
        <v>10.1943</v>
      </c>
      <c r="Q29" s="61">
        <f t="shared" si="8"/>
        <v>18</v>
      </c>
      <c r="R29" s="60">
        <f>VLOOKUP($A29,'Return Data'!$B$7:$R$2292,16,0)</f>
        <v>13.654500000000001</v>
      </c>
      <c r="S29" s="62">
        <f t="shared" si="7"/>
        <v>14</v>
      </c>
    </row>
    <row r="30" spans="1:19" x14ac:dyDescent="0.3">
      <c r="A30" s="58" t="s">
        <v>924</v>
      </c>
      <c r="B30" s="59">
        <f>VLOOKUP($A30,'Return Data'!$B$7:$R$2292,3,0)</f>
        <v>44918</v>
      </c>
      <c r="C30" s="60">
        <f>VLOOKUP($A30,'Return Data'!$B$7:$R$2292,4,0)</f>
        <v>68.063299999999998</v>
      </c>
      <c r="D30" s="60">
        <f>VLOOKUP($A30,'Return Data'!$B$7:$R$2292,10,0)</f>
        <v>1.8805000000000001</v>
      </c>
      <c r="E30" s="61">
        <f t="shared" si="0"/>
        <v>11</v>
      </c>
      <c r="F30" s="60">
        <f>VLOOKUP($A30,'Return Data'!$B$7:$R$2292,11,0)</f>
        <v>14.926</v>
      </c>
      <c r="G30" s="61">
        <f t="shared" si="1"/>
        <v>14</v>
      </c>
      <c r="H30" s="60">
        <f>VLOOKUP($A30,'Return Data'!$B$7:$R$2292,12,0)</f>
        <v>5.8818999999999999</v>
      </c>
      <c r="I30" s="61">
        <f t="shared" si="2"/>
        <v>7</v>
      </c>
      <c r="J30" s="60">
        <f>VLOOKUP($A30,'Return Data'!$B$7:$R$2292,13,0)</f>
        <v>5.3441999999999998</v>
      </c>
      <c r="K30" s="61">
        <f t="shared" si="3"/>
        <v>4</v>
      </c>
      <c r="L30" s="60">
        <f>VLOOKUP($A30,'Return Data'!$B$7:$R$2292,17,0)</f>
        <v>16.365500000000001</v>
      </c>
      <c r="M30" s="61">
        <f t="shared" si="4"/>
        <v>8</v>
      </c>
      <c r="N30" s="60">
        <f>VLOOKUP($A30,'Return Data'!$B$7:$R$2292,14,0)</f>
        <v>15.3202</v>
      </c>
      <c r="O30" s="61">
        <f t="shared" si="5"/>
        <v>5</v>
      </c>
      <c r="P30" s="60">
        <f>VLOOKUP($A30,'Return Data'!$B$7:$R$2292,15,0)</f>
        <v>10.892099999999999</v>
      </c>
      <c r="Q30" s="61">
        <f t="shared" si="8"/>
        <v>12</v>
      </c>
      <c r="R30" s="60">
        <f>VLOOKUP($A30,'Return Data'!$B$7:$R$2292,16,0)</f>
        <v>15.102499999999999</v>
      </c>
      <c r="S30" s="62">
        <f t="shared" si="7"/>
        <v>2</v>
      </c>
    </row>
    <row r="31" spans="1:19" x14ac:dyDescent="0.3">
      <c r="A31" s="58" t="s">
        <v>927</v>
      </c>
      <c r="B31" s="59">
        <f>VLOOKUP($A31,'Return Data'!$B$7:$R$2292,3,0)</f>
        <v>44918</v>
      </c>
      <c r="C31" s="60">
        <f>VLOOKUP($A31,'Return Data'!$B$7:$R$2292,4,0)</f>
        <v>376.23739999999998</v>
      </c>
      <c r="D31" s="60">
        <f>VLOOKUP($A31,'Return Data'!$B$7:$R$2292,10,0)</f>
        <v>2.6997</v>
      </c>
      <c r="E31" s="61">
        <f t="shared" si="0"/>
        <v>4</v>
      </c>
      <c r="F31" s="60">
        <f>VLOOKUP($A31,'Return Data'!$B$7:$R$2292,11,0)</f>
        <v>15.2796</v>
      </c>
      <c r="G31" s="61">
        <f t="shared" si="1"/>
        <v>10</v>
      </c>
      <c r="H31" s="60">
        <f>VLOOKUP($A31,'Return Data'!$B$7:$R$2292,12,0)</f>
        <v>4.4790000000000001</v>
      </c>
      <c r="I31" s="61">
        <f t="shared" si="2"/>
        <v>12</v>
      </c>
      <c r="J31" s="60">
        <f>VLOOKUP($A31,'Return Data'!$B$7:$R$2292,13,0)</f>
        <v>3.9298999999999999</v>
      </c>
      <c r="K31" s="61">
        <f t="shared" si="3"/>
        <v>10</v>
      </c>
      <c r="L31" s="60">
        <f>VLOOKUP($A31,'Return Data'!$B$7:$R$2292,17,0)</f>
        <v>18.708300000000001</v>
      </c>
      <c r="M31" s="61">
        <f t="shared" si="4"/>
        <v>4</v>
      </c>
      <c r="N31" s="60">
        <f>VLOOKUP($A31,'Return Data'!$B$7:$R$2292,14,0)</f>
        <v>14.0322</v>
      </c>
      <c r="O31" s="61">
        <f t="shared" si="5"/>
        <v>16</v>
      </c>
      <c r="P31" s="60">
        <f>VLOOKUP($A31,'Return Data'!$B$7:$R$2292,15,0)</f>
        <v>10.6448</v>
      </c>
      <c r="Q31" s="61">
        <f t="shared" si="8"/>
        <v>14</v>
      </c>
      <c r="R31" s="60">
        <f>VLOOKUP($A31,'Return Data'!$B$7:$R$2292,16,0)</f>
        <v>13.2583</v>
      </c>
      <c r="S31" s="62">
        <f t="shared" si="7"/>
        <v>17</v>
      </c>
    </row>
    <row r="32" spans="1:19" x14ac:dyDescent="0.3">
      <c r="A32" s="58" t="s">
        <v>928</v>
      </c>
      <c r="B32" s="59">
        <f>VLOOKUP($A32,'Return Data'!$B$7:$R$2292,3,0)</f>
        <v>44918</v>
      </c>
      <c r="C32" s="60">
        <f>VLOOKUP($A32,'Return Data'!$B$7:$R$2292,4,0)</f>
        <v>109.3</v>
      </c>
      <c r="D32" s="60">
        <f>VLOOKUP($A32,'Return Data'!$B$7:$R$2292,10,0)</f>
        <v>-5.8570000000000002</v>
      </c>
      <c r="E32" s="61">
        <f t="shared" si="0"/>
        <v>27</v>
      </c>
      <c r="F32" s="60">
        <f>VLOOKUP($A32,'Return Data'!$B$7:$R$2292,11,0)</f>
        <v>16.45</v>
      </c>
      <c r="G32" s="61">
        <f t="shared" si="1"/>
        <v>2</v>
      </c>
      <c r="H32" s="60">
        <f>VLOOKUP($A32,'Return Data'!$B$7:$R$2292,12,0)</f>
        <v>3.2105999999999999</v>
      </c>
      <c r="I32" s="61">
        <f t="shared" si="2"/>
        <v>19</v>
      </c>
      <c r="J32" s="60">
        <f>VLOOKUP($A32,'Return Data'!$B$7:$R$2292,13,0)</f>
        <v>4.2043999999999997</v>
      </c>
      <c r="K32" s="61">
        <f t="shared" si="3"/>
        <v>9</v>
      </c>
      <c r="L32" s="60">
        <f>VLOOKUP($A32,'Return Data'!$B$7:$R$2292,17,0)</f>
        <v>11.523199999999999</v>
      </c>
      <c r="M32" s="61">
        <f t="shared" si="4"/>
        <v>25</v>
      </c>
      <c r="N32" s="60">
        <f>VLOOKUP($A32,'Return Data'!$B$7:$R$2292,14,0)</f>
        <v>9.9631000000000007</v>
      </c>
      <c r="O32" s="61">
        <f t="shared" si="5"/>
        <v>25</v>
      </c>
      <c r="P32" s="60">
        <f>VLOOKUP($A32,'Return Data'!$B$7:$R$2292,15,0)</f>
        <v>6.7035</v>
      </c>
      <c r="Q32" s="61">
        <f t="shared" si="8"/>
        <v>25</v>
      </c>
      <c r="R32" s="60">
        <f>VLOOKUP($A32,'Return Data'!$B$7:$R$2292,16,0)</f>
        <v>9.4853000000000005</v>
      </c>
      <c r="S32" s="62">
        <f t="shared" si="7"/>
        <v>26</v>
      </c>
    </row>
    <row r="33" spans="1:19" x14ac:dyDescent="0.3">
      <c r="A33" s="58" t="s">
        <v>930</v>
      </c>
      <c r="B33" s="59">
        <f>VLOOKUP($A33,'Return Data'!$B$7:$R$2292,3,0)</f>
        <v>44918</v>
      </c>
      <c r="C33" s="60">
        <f>VLOOKUP($A33,'Return Data'!$B$7:$R$2292,4,0)</f>
        <v>17.079999999999998</v>
      </c>
      <c r="D33" s="60">
        <f>VLOOKUP($A33,'Return Data'!$B$7:$R$2292,10,0)</f>
        <v>2.0310999999999999</v>
      </c>
      <c r="E33" s="61">
        <f t="shared" si="0"/>
        <v>9</v>
      </c>
      <c r="F33" s="60">
        <f>VLOOKUP($A33,'Return Data'!$B$7:$R$2292,11,0)</f>
        <v>13.715</v>
      </c>
      <c r="G33" s="61">
        <f t="shared" si="1"/>
        <v>18</v>
      </c>
      <c r="H33" s="60">
        <f>VLOOKUP($A33,'Return Data'!$B$7:$R$2292,12,0)</f>
        <v>3.2023999999999999</v>
      </c>
      <c r="I33" s="61">
        <f t="shared" si="2"/>
        <v>20</v>
      </c>
      <c r="J33" s="60">
        <f>VLOOKUP($A33,'Return Data'!$B$7:$R$2292,13,0)</f>
        <v>0.17599999999999999</v>
      </c>
      <c r="K33" s="61">
        <f t="shared" si="3"/>
        <v>20</v>
      </c>
      <c r="L33" s="60">
        <f>VLOOKUP($A33,'Return Data'!$B$7:$R$2292,17,0)</f>
        <v>14.4033</v>
      </c>
      <c r="M33" s="61">
        <f t="shared" si="4"/>
        <v>16</v>
      </c>
      <c r="N33" s="60">
        <f>VLOOKUP($A33,'Return Data'!$B$7:$R$2292,14,0)</f>
        <v>13.5243</v>
      </c>
      <c r="O33" s="61">
        <f t="shared" si="5"/>
        <v>19</v>
      </c>
      <c r="P33" s="60">
        <f>VLOOKUP($A33,'Return Data'!$B$7:$R$2292,15,0)</f>
        <v>9.5896000000000008</v>
      </c>
      <c r="Q33" s="61">
        <f t="shared" si="8"/>
        <v>21</v>
      </c>
      <c r="R33" s="60">
        <f>VLOOKUP($A33,'Return Data'!$B$7:$R$2292,16,0)</f>
        <v>9.9901999999999997</v>
      </c>
      <c r="S33" s="62">
        <f t="shared" si="7"/>
        <v>25</v>
      </c>
    </row>
    <row r="34" spans="1:19" x14ac:dyDescent="0.3">
      <c r="A34" s="58" t="s">
        <v>1729</v>
      </c>
      <c r="B34" s="59">
        <f>VLOOKUP($A34,'Return Data'!$B$7:$R$2292,3,0)</f>
        <v>44918</v>
      </c>
      <c r="C34" s="60">
        <f>VLOOKUP($A34,'Return Data'!$B$7:$R$2292,4,0)</f>
        <v>205.2071</v>
      </c>
      <c r="D34" s="60">
        <f>VLOOKUP($A34,'Return Data'!$B$7:$R$2292,10,0)</f>
        <v>0.29599999999999999</v>
      </c>
      <c r="E34" s="61">
        <f t="shared" si="0"/>
        <v>22</v>
      </c>
      <c r="F34" s="60">
        <f>VLOOKUP($A34,'Return Data'!$B$7:$R$2292,11,0)</f>
        <v>12.0997</v>
      </c>
      <c r="G34" s="61">
        <f t="shared" si="1"/>
        <v>23</v>
      </c>
      <c r="H34" s="60">
        <f>VLOOKUP($A34,'Return Data'!$B$7:$R$2292,12,0)</f>
        <v>1.2105999999999999</v>
      </c>
      <c r="I34" s="61">
        <f t="shared" si="2"/>
        <v>22</v>
      </c>
      <c r="J34" s="60">
        <f>VLOOKUP($A34,'Return Data'!$B$7:$R$2292,13,0)</f>
        <v>-0.67600000000000005</v>
      </c>
      <c r="K34" s="61">
        <f t="shared" si="3"/>
        <v>23</v>
      </c>
      <c r="L34" s="60">
        <f>VLOOKUP($A34,'Return Data'!$B$7:$R$2292,17,0)</f>
        <v>14.494199999999999</v>
      </c>
      <c r="M34" s="61">
        <f t="shared" si="4"/>
        <v>15</v>
      </c>
      <c r="N34" s="60">
        <f>VLOOKUP($A34,'Return Data'!$B$7:$R$2292,14,0)</f>
        <v>15.031000000000001</v>
      </c>
      <c r="O34" s="61">
        <f t="shared" si="5"/>
        <v>8</v>
      </c>
      <c r="P34" s="60">
        <f>VLOOKUP($A34,'Return Data'!$B$7:$R$2292,15,0)</f>
        <v>11.467000000000001</v>
      </c>
      <c r="Q34" s="61">
        <f t="shared" si="8"/>
        <v>8</v>
      </c>
      <c r="R34" s="60">
        <f>VLOOKUP($A34,'Return Data'!$B$7:$R$2292,16,0)</f>
        <v>13.5022</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1.2080074074074074</v>
      </c>
      <c r="E36" s="69"/>
      <c r="F36" s="70">
        <f>AVERAGE(F8:F34)</f>
        <v>13.816329629629626</v>
      </c>
      <c r="G36" s="69"/>
      <c r="H36" s="70">
        <f>AVERAGE(H8:H34)</f>
        <v>3.8650111111111105</v>
      </c>
      <c r="I36" s="69"/>
      <c r="J36" s="70">
        <f>AVERAGE(J8:J34)</f>
        <v>2.8234111111111111</v>
      </c>
      <c r="K36" s="69"/>
      <c r="L36" s="70">
        <f>AVERAGE(L8:L34)</f>
        <v>14.512377777777779</v>
      </c>
      <c r="M36" s="69"/>
      <c r="N36" s="70">
        <f>AVERAGE(N8:N34)</f>
        <v>13.340185185185184</v>
      </c>
      <c r="O36" s="69"/>
      <c r="P36" s="70">
        <f>AVERAGE(P8:P34)</f>
        <v>10.302003846153845</v>
      </c>
      <c r="Q36" s="69"/>
      <c r="R36" s="70">
        <f>AVERAGE(R8:R34)</f>
        <v>12.901907407407407</v>
      </c>
      <c r="S36" s="71"/>
    </row>
    <row r="37" spans="1:19" x14ac:dyDescent="0.3">
      <c r="A37" s="68" t="s">
        <v>28</v>
      </c>
      <c r="B37" s="69"/>
      <c r="C37" s="69"/>
      <c r="D37" s="70">
        <f>MIN(D8:D34)</f>
        <v>-5.8570000000000002</v>
      </c>
      <c r="E37" s="69"/>
      <c r="F37" s="70">
        <f>MIN(F8:F34)</f>
        <v>0</v>
      </c>
      <c r="G37" s="69"/>
      <c r="H37" s="70">
        <f>MIN(H8:H34)</f>
        <v>-2.2860999999999998</v>
      </c>
      <c r="I37" s="69"/>
      <c r="J37" s="70">
        <f>MIN(J8:J34)</f>
        <v>-4.6397000000000004</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3.8439000000000001</v>
      </c>
      <c r="E38" s="73"/>
      <c r="F38" s="74">
        <f>MAX(F8:F34)</f>
        <v>17.593800000000002</v>
      </c>
      <c r="G38" s="73"/>
      <c r="H38" s="74">
        <f>MAX(H8:H34)</f>
        <v>8.8157999999999994</v>
      </c>
      <c r="I38" s="73"/>
      <c r="J38" s="74">
        <f>MAX(J8:J34)</f>
        <v>11.1181</v>
      </c>
      <c r="K38" s="73"/>
      <c r="L38" s="74">
        <f>MAX(L8:L34)</f>
        <v>22.388500000000001</v>
      </c>
      <c r="M38" s="73"/>
      <c r="N38" s="74">
        <f>MAX(N8:N34)</f>
        <v>16.470400000000001</v>
      </c>
      <c r="O38" s="73"/>
      <c r="P38" s="74">
        <f>MAX(P8:P34)</f>
        <v>14.2218</v>
      </c>
      <c r="Q38" s="73"/>
      <c r="R38" s="74">
        <f>MAX(R8:R34)</f>
        <v>16.472899999999999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44918</v>
      </c>
      <c r="C8" s="60">
        <f>VLOOKUP($A8,'Return Data'!$B$7:$R$2292,4,0)</f>
        <v>70.900000000000006</v>
      </c>
      <c r="D8" s="60">
        <f>VLOOKUP($A8,'Return Data'!$B$7:$R$2292,9,0)</f>
        <v>7.5803000000000003</v>
      </c>
      <c r="E8" s="61">
        <f t="shared" ref="E8:E31" si="0">RANK(D8,D$8:D$31,0)</f>
        <v>2</v>
      </c>
      <c r="F8" s="60">
        <f>VLOOKUP($A8,'Return Data'!$B$7:$R$2292,10,0)</f>
        <v>8.5441000000000003</v>
      </c>
      <c r="G8" s="61">
        <f t="shared" ref="G8:G31" si="1">RANK(F8,F$8:F$31,0)</f>
        <v>8</v>
      </c>
      <c r="H8" s="60">
        <f>VLOOKUP($A8,'Return Data'!$B$7:$R$2292,11,0)</f>
        <v>7.2630999999999997</v>
      </c>
      <c r="I8" s="61">
        <f t="shared" ref="I8:I31" si="2">RANK(H8,H$8:H$31,0)</f>
        <v>12</v>
      </c>
      <c r="J8" s="60">
        <f>VLOOKUP($A8,'Return Data'!$B$7:$R$2292,12,0)</f>
        <v>2.6686000000000001</v>
      </c>
      <c r="K8" s="61">
        <f t="shared" ref="K8:K31" si="3">RANK(J8,J$8:J$31,0)</f>
        <v>19</v>
      </c>
      <c r="L8" s="60">
        <f>VLOOKUP($A8,'Return Data'!$B$7:$R$2292,13,0)</f>
        <v>2.5386000000000002</v>
      </c>
      <c r="M8" s="61">
        <f t="shared" ref="M8:M31" si="4">RANK(L8,L$8:L$31,0)</f>
        <v>15</v>
      </c>
      <c r="N8" s="60">
        <f>VLOOKUP($A8,'Return Data'!$B$7:$R$2292,17,0)</f>
        <v>3.5009999999999999</v>
      </c>
      <c r="O8" s="61">
        <f t="shared" ref="O8:O31" si="5">RANK(N8,N$8:N$31,0)</f>
        <v>7</v>
      </c>
      <c r="P8" s="60">
        <f>VLOOKUP($A8,'Return Data'!$B$7:$R$2292,14,0)</f>
        <v>6.3779000000000003</v>
      </c>
      <c r="Q8" s="61">
        <f t="shared" ref="Q8:Q31" si="6">RANK(P8,P$8:P$31,0)</f>
        <v>7</v>
      </c>
      <c r="R8" s="60">
        <f>VLOOKUP($A8,'Return Data'!$B$7:$R$2292,16,0)</f>
        <v>8.9384999999999994</v>
      </c>
      <c r="S8" s="62">
        <f t="shared" ref="S8:S31" si="7">RANK(R8,R$8:R$31,0)</f>
        <v>4</v>
      </c>
    </row>
    <row r="9" spans="1:19" x14ac:dyDescent="0.3">
      <c r="A9" s="77" t="s">
        <v>1233</v>
      </c>
      <c r="B9" s="59">
        <f>VLOOKUP($A9,'Return Data'!$B$7:$R$2292,3,0)</f>
        <v>44918</v>
      </c>
      <c r="C9" s="60">
        <f>VLOOKUP($A9,'Return Data'!$B$7:$R$2292,4,0)</f>
        <v>21.961400000000001</v>
      </c>
      <c r="D9" s="60">
        <f>VLOOKUP($A9,'Return Data'!$B$7:$R$2292,9,0)</f>
        <v>3.6785999999999999</v>
      </c>
      <c r="E9" s="61">
        <f t="shared" si="0"/>
        <v>21</v>
      </c>
      <c r="F9" s="60">
        <f>VLOOKUP($A9,'Return Data'!$B$7:$R$2292,10,0)</f>
        <v>5.3335999999999997</v>
      </c>
      <c r="G9" s="61">
        <f t="shared" si="1"/>
        <v>21</v>
      </c>
      <c r="H9" s="60">
        <f>VLOOKUP($A9,'Return Data'!$B$7:$R$2292,11,0)</f>
        <v>6.6597999999999997</v>
      </c>
      <c r="I9" s="61">
        <f t="shared" si="2"/>
        <v>17</v>
      </c>
      <c r="J9" s="60">
        <f>VLOOKUP($A9,'Return Data'!$B$7:$R$2292,12,0)</f>
        <v>3.5991</v>
      </c>
      <c r="K9" s="61">
        <f t="shared" si="3"/>
        <v>11</v>
      </c>
      <c r="L9" s="60">
        <f>VLOOKUP($A9,'Return Data'!$B$7:$R$2292,13,0)</f>
        <v>2.9712999999999998</v>
      </c>
      <c r="M9" s="61">
        <f t="shared" si="4"/>
        <v>13</v>
      </c>
      <c r="N9" s="60">
        <f>VLOOKUP($A9,'Return Data'!$B$7:$R$2292,17,0)</f>
        <v>3.1417000000000002</v>
      </c>
      <c r="O9" s="61">
        <f t="shared" si="5"/>
        <v>8</v>
      </c>
      <c r="P9" s="60">
        <f>VLOOKUP($A9,'Return Data'!$B$7:$R$2292,14,0)</f>
        <v>6.4756</v>
      </c>
      <c r="Q9" s="61">
        <f t="shared" si="6"/>
        <v>6</v>
      </c>
      <c r="R9" s="60">
        <f>VLOOKUP($A9,'Return Data'!$B$7:$R$2292,16,0)</f>
        <v>7.4843000000000002</v>
      </c>
      <c r="S9" s="62">
        <f t="shared" si="7"/>
        <v>20</v>
      </c>
    </row>
    <row r="10" spans="1:19" x14ac:dyDescent="0.3">
      <c r="A10" s="77" t="s">
        <v>1936</v>
      </c>
      <c r="B10" s="59">
        <f>VLOOKUP($A10,'Return Data'!$B$7:$R$2292,3,0)</f>
        <v>44918</v>
      </c>
      <c r="C10" s="60">
        <f>VLOOKUP($A10,'Return Data'!$B$7:$R$2292,4,0)</f>
        <v>37.691600000000001</v>
      </c>
      <c r="D10" s="60">
        <f>VLOOKUP($A10,'Return Data'!$B$7:$R$2292,9,0)</f>
        <v>8.4608000000000008</v>
      </c>
      <c r="E10" s="61">
        <f t="shared" si="0"/>
        <v>1</v>
      </c>
      <c r="F10" s="60">
        <f>VLOOKUP($A10,'Return Data'!$B$7:$R$2292,10,0)</f>
        <v>8.2030999999999992</v>
      </c>
      <c r="G10" s="61">
        <f t="shared" si="1"/>
        <v>10</v>
      </c>
      <c r="H10" s="60">
        <f>VLOOKUP($A10,'Return Data'!$B$7:$R$2292,11,0)</f>
        <v>7.5743999999999998</v>
      </c>
      <c r="I10" s="61">
        <f t="shared" si="2"/>
        <v>9</v>
      </c>
      <c r="J10" s="60">
        <f>VLOOKUP($A10,'Return Data'!$B$7:$R$2292,12,0)</f>
        <v>3.1278999999999999</v>
      </c>
      <c r="K10" s="61">
        <f t="shared" si="3"/>
        <v>14</v>
      </c>
      <c r="L10" s="60">
        <f>VLOOKUP($A10,'Return Data'!$B$7:$R$2292,13,0)</f>
        <v>2.1093000000000002</v>
      </c>
      <c r="M10" s="61">
        <f t="shared" si="4"/>
        <v>17</v>
      </c>
      <c r="N10" s="60">
        <f>VLOOKUP($A10,'Return Data'!$B$7:$R$2292,17,0)</f>
        <v>2.5701999999999998</v>
      </c>
      <c r="O10" s="61">
        <f t="shared" si="5"/>
        <v>17</v>
      </c>
      <c r="P10" s="60">
        <f>VLOOKUP($A10,'Return Data'!$B$7:$R$2292,14,0)</f>
        <v>5.1848999999999998</v>
      </c>
      <c r="Q10" s="61">
        <f t="shared" si="6"/>
        <v>19</v>
      </c>
      <c r="R10" s="60">
        <f>VLOOKUP($A10,'Return Data'!$B$7:$R$2292,16,0)</f>
        <v>7.6802000000000001</v>
      </c>
      <c r="S10" s="62">
        <f t="shared" si="7"/>
        <v>16</v>
      </c>
    </row>
    <row r="11" spans="1:19" x14ac:dyDescent="0.3">
      <c r="A11" s="77" t="s">
        <v>1830</v>
      </c>
      <c r="B11" s="59">
        <f>VLOOKUP($A11,'Return Data'!$B$7:$R$2292,3,0)</f>
        <v>44918</v>
      </c>
      <c r="C11" s="60">
        <f>VLOOKUP($A11,'Return Data'!$B$7:$R$2292,4,0)</f>
        <v>66.513800000000003</v>
      </c>
      <c r="D11" s="60">
        <f>VLOOKUP($A11,'Return Data'!$B$7:$R$2292,9,0)</f>
        <v>6.9687000000000001</v>
      </c>
      <c r="E11" s="61">
        <f t="shared" si="0"/>
        <v>5</v>
      </c>
      <c r="F11" s="60">
        <f>VLOOKUP($A11,'Return Data'!$B$7:$R$2292,10,0)</f>
        <v>9.1059000000000001</v>
      </c>
      <c r="G11" s="61">
        <f t="shared" si="1"/>
        <v>1</v>
      </c>
      <c r="H11" s="60">
        <f>VLOOKUP($A11,'Return Data'!$B$7:$R$2292,11,0)</f>
        <v>6.8487</v>
      </c>
      <c r="I11" s="61">
        <f t="shared" si="2"/>
        <v>15</v>
      </c>
      <c r="J11" s="60">
        <f>VLOOKUP($A11,'Return Data'!$B$7:$R$2292,12,0)</f>
        <v>3.4773000000000001</v>
      </c>
      <c r="K11" s="61">
        <f t="shared" si="3"/>
        <v>13</v>
      </c>
      <c r="L11" s="60">
        <f>VLOOKUP($A11,'Return Data'!$B$7:$R$2292,13,0)</f>
        <v>2.9986999999999999</v>
      </c>
      <c r="M11" s="61">
        <f t="shared" si="4"/>
        <v>11</v>
      </c>
      <c r="N11" s="60">
        <f>VLOOKUP($A11,'Return Data'!$B$7:$R$2292,17,0)</f>
        <v>2.9348000000000001</v>
      </c>
      <c r="O11" s="61">
        <f t="shared" si="5"/>
        <v>11</v>
      </c>
      <c r="P11" s="60">
        <f>VLOOKUP($A11,'Return Data'!$B$7:$R$2292,14,0)</f>
        <v>5.4972000000000003</v>
      </c>
      <c r="Q11" s="61">
        <f t="shared" si="6"/>
        <v>14</v>
      </c>
      <c r="R11" s="60">
        <f>VLOOKUP($A11,'Return Data'!$B$7:$R$2292,16,0)</f>
        <v>8.1402000000000001</v>
      </c>
      <c r="S11" s="62">
        <f t="shared" si="7"/>
        <v>14</v>
      </c>
    </row>
    <row r="12" spans="1:19" x14ac:dyDescent="0.3">
      <c r="A12" s="77" t="s">
        <v>812</v>
      </c>
      <c r="B12" s="59">
        <f>VLOOKUP($A12,'Return Data'!$B$7:$R$2292,3,0)</f>
        <v>44918</v>
      </c>
      <c r="C12" s="60">
        <f>VLOOKUP($A12,'Return Data'!$B$7:$R$2292,4,0)</f>
        <v>18.050899999999999</v>
      </c>
      <c r="D12" s="60">
        <f>VLOOKUP($A12,'Return Data'!$B$7:$R$2292,9,0)</f>
        <v>4.9810999999999996</v>
      </c>
      <c r="E12" s="61">
        <f t="shared" si="0"/>
        <v>16</v>
      </c>
      <c r="F12" s="60">
        <f>VLOOKUP($A12,'Return Data'!$B$7:$R$2292,10,0)</f>
        <v>8.9687999999999999</v>
      </c>
      <c r="G12" s="61">
        <f t="shared" si="1"/>
        <v>2</v>
      </c>
      <c r="H12" s="60">
        <f>VLOOKUP($A12,'Return Data'!$B$7:$R$2292,11,0)</f>
        <v>7.7708000000000004</v>
      </c>
      <c r="I12" s="61">
        <f t="shared" si="2"/>
        <v>8</v>
      </c>
      <c r="J12" s="60">
        <f>VLOOKUP($A12,'Return Data'!$B$7:$R$2292,12,0)</f>
        <v>1.9957</v>
      </c>
      <c r="K12" s="61">
        <f t="shared" si="3"/>
        <v>22</v>
      </c>
      <c r="L12" s="60">
        <f>VLOOKUP($A12,'Return Data'!$B$7:$R$2292,13,0)</f>
        <v>0.44069999999999998</v>
      </c>
      <c r="M12" s="61">
        <f t="shared" si="4"/>
        <v>23</v>
      </c>
      <c r="N12" s="60">
        <f>VLOOKUP($A12,'Return Data'!$B$7:$R$2292,17,0)</f>
        <v>0.84599999999999997</v>
      </c>
      <c r="O12" s="61">
        <f t="shared" si="5"/>
        <v>23</v>
      </c>
      <c r="P12" s="60">
        <f>VLOOKUP($A12,'Return Data'!$B$7:$R$2292,14,0)</f>
        <v>4.3033999999999999</v>
      </c>
      <c r="Q12" s="61">
        <f t="shared" si="6"/>
        <v>23</v>
      </c>
      <c r="R12" s="60">
        <f>VLOOKUP($A12,'Return Data'!$B$7:$R$2292,16,0)</f>
        <v>7.4245999999999999</v>
      </c>
      <c r="S12" s="62">
        <f t="shared" si="7"/>
        <v>21</v>
      </c>
    </row>
    <row r="13" spans="1:19" x14ac:dyDescent="0.3">
      <c r="A13" s="77" t="s">
        <v>1235</v>
      </c>
      <c r="B13" s="59">
        <f>VLOOKUP($A13,'Return Data'!$B$7:$R$2292,3,0)</f>
        <v>44918</v>
      </c>
      <c r="C13" s="60">
        <f>VLOOKUP($A13,'Return Data'!$B$7:$R$2292,4,0)</f>
        <v>82.105599999999995</v>
      </c>
      <c r="D13" s="60">
        <f>VLOOKUP($A13,'Return Data'!$B$7:$R$2292,9,0)</f>
        <v>4.3781999999999996</v>
      </c>
      <c r="E13" s="61">
        <f t="shared" si="0"/>
        <v>19</v>
      </c>
      <c r="F13" s="60">
        <f>VLOOKUP($A13,'Return Data'!$B$7:$R$2292,10,0)</f>
        <v>7.1662999999999997</v>
      </c>
      <c r="G13" s="61">
        <f t="shared" si="1"/>
        <v>15</v>
      </c>
      <c r="H13" s="60">
        <f>VLOOKUP($A13,'Return Data'!$B$7:$R$2292,11,0)</f>
        <v>6.8616999999999999</v>
      </c>
      <c r="I13" s="61">
        <f t="shared" si="2"/>
        <v>14</v>
      </c>
      <c r="J13" s="60">
        <f>VLOOKUP($A13,'Return Data'!$B$7:$R$2292,12,0)</f>
        <v>4.0115999999999996</v>
      </c>
      <c r="K13" s="61">
        <f t="shared" si="3"/>
        <v>8</v>
      </c>
      <c r="L13" s="60">
        <f>VLOOKUP($A13,'Return Data'!$B$7:$R$2292,13,0)</f>
        <v>3.1587999999999998</v>
      </c>
      <c r="M13" s="61">
        <f t="shared" si="4"/>
        <v>7</v>
      </c>
      <c r="N13" s="60">
        <f>VLOOKUP($A13,'Return Data'!$B$7:$R$2292,17,0)</f>
        <v>3.5354000000000001</v>
      </c>
      <c r="O13" s="61">
        <f t="shared" si="5"/>
        <v>6</v>
      </c>
      <c r="P13" s="60">
        <f>VLOOKUP($A13,'Return Data'!$B$7:$R$2292,14,0)</f>
        <v>6.7477999999999998</v>
      </c>
      <c r="Q13" s="61">
        <f t="shared" si="6"/>
        <v>4</v>
      </c>
      <c r="R13" s="60">
        <f>VLOOKUP($A13,'Return Data'!$B$7:$R$2292,16,0)</f>
        <v>8.2002000000000006</v>
      </c>
      <c r="S13" s="62">
        <f t="shared" si="7"/>
        <v>13</v>
      </c>
    </row>
    <row r="14" spans="1:19" x14ac:dyDescent="0.3">
      <c r="A14" s="77" t="s">
        <v>1237</v>
      </c>
      <c r="B14" s="59">
        <f>VLOOKUP($A14,'Return Data'!$B$7:$R$2292,3,0)</f>
        <v>44918</v>
      </c>
      <c r="C14" s="60">
        <f>VLOOKUP($A14,'Return Data'!$B$7:$R$2292,4,0)</f>
        <v>21.241099999999999</v>
      </c>
      <c r="D14" s="60">
        <f>VLOOKUP($A14,'Return Data'!$B$7:$R$2292,9,0)</f>
        <v>4.0515999999999996</v>
      </c>
      <c r="E14" s="61">
        <f t="shared" si="0"/>
        <v>20</v>
      </c>
      <c r="F14" s="60">
        <f>VLOOKUP($A14,'Return Data'!$B$7:$R$2292,10,0)</f>
        <v>7.9474999999999998</v>
      </c>
      <c r="G14" s="61">
        <f t="shared" si="1"/>
        <v>12</v>
      </c>
      <c r="H14" s="60">
        <f>VLOOKUP($A14,'Return Data'!$B$7:$R$2292,11,0)</f>
        <v>7.4477000000000002</v>
      </c>
      <c r="I14" s="61">
        <f t="shared" si="2"/>
        <v>10</v>
      </c>
      <c r="J14" s="60">
        <f>VLOOKUP($A14,'Return Data'!$B$7:$R$2292,12,0)</f>
        <v>3.6434000000000002</v>
      </c>
      <c r="K14" s="61">
        <f t="shared" si="3"/>
        <v>10</v>
      </c>
      <c r="L14" s="60">
        <f>VLOOKUP($A14,'Return Data'!$B$7:$R$2292,13,0)</f>
        <v>3.1476999999999999</v>
      </c>
      <c r="M14" s="61">
        <f t="shared" si="4"/>
        <v>8</v>
      </c>
      <c r="N14" s="60">
        <f>VLOOKUP($A14,'Return Data'!$B$7:$R$2292,17,0)</f>
        <v>4.1207000000000003</v>
      </c>
      <c r="O14" s="61">
        <f t="shared" si="5"/>
        <v>3</v>
      </c>
      <c r="P14" s="60">
        <f>VLOOKUP($A14,'Return Data'!$B$7:$R$2292,14,0)</f>
        <v>7.3014999999999999</v>
      </c>
      <c r="Q14" s="61">
        <f t="shared" si="6"/>
        <v>1</v>
      </c>
      <c r="R14" s="60">
        <f>VLOOKUP($A14,'Return Data'!$B$7:$R$2292,16,0)</f>
        <v>8.8717000000000006</v>
      </c>
      <c r="S14" s="62">
        <f t="shared" si="7"/>
        <v>8</v>
      </c>
    </row>
    <row r="15" spans="1:19" x14ac:dyDescent="0.3">
      <c r="A15" s="77" t="s">
        <v>1240</v>
      </c>
      <c r="B15" s="59">
        <f>VLOOKUP($A15,'Return Data'!$B$7:$R$2292,3,0)</f>
        <v>44918</v>
      </c>
      <c r="C15" s="60">
        <f>VLOOKUP($A15,'Return Data'!$B$7:$R$2292,4,0)</f>
        <v>53.846200000000003</v>
      </c>
      <c r="D15" s="60">
        <f>VLOOKUP($A15,'Return Data'!$B$7:$R$2292,9,0)</f>
        <v>3.5442</v>
      </c>
      <c r="E15" s="61">
        <f t="shared" si="0"/>
        <v>22</v>
      </c>
      <c r="F15" s="60">
        <f>VLOOKUP($A15,'Return Data'!$B$7:$R$2292,10,0)</f>
        <v>7.6200999999999999</v>
      </c>
      <c r="G15" s="61">
        <f t="shared" si="1"/>
        <v>14</v>
      </c>
      <c r="H15" s="60">
        <f>VLOOKUP($A15,'Return Data'!$B$7:$R$2292,11,0)</f>
        <v>5.9619</v>
      </c>
      <c r="I15" s="61">
        <f t="shared" si="2"/>
        <v>20</v>
      </c>
      <c r="J15" s="60">
        <f>VLOOKUP($A15,'Return Data'!$B$7:$R$2292,12,0)</f>
        <v>2.9519000000000002</v>
      </c>
      <c r="K15" s="61">
        <f t="shared" si="3"/>
        <v>16</v>
      </c>
      <c r="L15" s="60">
        <f>VLOOKUP($A15,'Return Data'!$B$7:$R$2292,13,0)</f>
        <v>2.9718</v>
      </c>
      <c r="M15" s="61">
        <f t="shared" si="4"/>
        <v>12</v>
      </c>
      <c r="N15" s="60">
        <f>VLOOKUP($A15,'Return Data'!$B$7:$R$2292,17,0)</f>
        <v>2.8660999999999999</v>
      </c>
      <c r="O15" s="61">
        <f t="shared" si="5"/>
        <v>12</v>
      </c>
      <c r="P15" s="60">
        <f>VLOOKUP($A15,'Return Data'!$B$7:$R$2292,14,0)</f>
        <v>4.8078000000000003</v>
      </c>
      <c r="Q15" s="61">
        <f t="shared" si="6"/>
        <v>21</v>
      </c>
      <c r="R15" s="60">
        <f>VLOOKUP($A15,'Return Data'!$B$7:$R$2292,16,0)</f>
        <v>7.2309000000000001</v>
      </c>
      <c r="S15" s="62">
        <f t="shared" si="7"/>
        <v>23</v>
      </c>
    </row>
    <row r="16" spans="1:19" x14ac:dyDescent="0.3">
      <c r="A16" s="77" t="s">
        <v>1242</v>
      </c>
      <c r="B16" s="59">
        <f>VLOOKUP($A16,'Return Data'!$B$7:$R$2292,3,0)</f>
        <v>44918</v>
      </c>
      <c r="C16" s="60">
        <f>VLOOKUP($A16,'Return Data'!$B$7:$R$2292,4,0)</f>
        <v>47.488799999999998</v>
      </c>
      <c r="D16" s="60">
        <f>VLOOKUP($A16,'Return Data'!$B$7:$R$2292,9,0)</f>
        <v>6.3379000000000003</v>
      </c>
      <c r="E16" s="61">
        <f t="shared" si="0"/>
        <v>7</v>
      </c>
      <c r="F16" s="60">
        <f>VLOOKUP($A16,'Return Data'!$B$7:$R$2292,10,0)</f>
        <v>8.2843999999999998</v>
      </c>
      <c r="G16" s="61">
        <f t="shared" si="1"/>
        <v>9</v>
      </c>
      <c r="H16" s="60">
        <f>VLOOKUP($A16,'Return Data'!$B$7:$R$2292,11,0)</f>
        <v>6.8959000000000001</v>
      </c>
      <c r="I16" s="61">
        <f t="shared" si="2"/>
        <v>13</v>
      </c>
      <c r="J16" s="60">
        <f>VLOOKUP($A16,'Return Data'!$B$7:$R$2292,12,0)</f>
        <v>2.7816000000000001</v>
      </c>
      <c r="K16" s="61">
        <f t="shared" si="3"/>
        <v>17</v>
      </c>
      <c r="L16" s="60">
        <f>VLOOKUP($A16,'Return Data'!$B$7:$R$2292,13,0)</f>
        <v>2.0596999999999999</v>
      </c>
      <c r="M16" s="61">
        <f t="shared" si="4"/>
        <v>18</v>
      </c>
      <c r="N16" s="60">
        <f>VLOOKUP($A16,'Return Data'!$B$7:$R$2292,17,0)</f>
        <v>2.5722999999999998</v>
      </c>
      <c r="O16" s="61">
        <f t="shared" si="5"/>
        <v>16</v>
      </c>
      <c r="P16" s="60">
        <f>VLOOKUP($A16,'Return Data'!$B$7:$R$2292,14,0)</f>
        <v>5.2774000000000001</v>
      </c>
      <c r="Q16" s="61">
        <f t="shared" si="6"/>
        <v>17</v>
      </c>
      <c r="R16" s="60">
        <f>VLOOKUP($A16,'Return Data'!$B$7:$R$2292,16,0)</f>
        <v>7.6073000000000004</v>
      </c>
      <c r="S16" s="62">
        <f t="shared" si="7"/>
        <v>18</v>
      </c>
    </row>
    <row r="17" spans="1:19" x14ac:dyDescent="0.3">
      <c r="A17" s="102" t="s">
        <v>2056</v>
      </c>
      <c r="B17" s="59">
        <f>VLOOKUP($A17,'Return Data'!$B$7:$R$2292,3,0)</f>
        <v>44918</v>
      </c>
      <c r="C17" s="60">
        <f>VLOOKUP($A17,'Return Data'!$B$7:$R$2292,4,0)</f>
        <v>62.0779</v>
      </c>
      <c r="D17" s="60">
        <f>VLOOKUP($A17,'Return Data'!$B$7:$R$2292,9,0)</f>
        <v>5.1132</v>
      </c>
      <c r="E17" s="61">
        <f t="shared" si="0"/>
        <v>15</v>
      </c>
      <c r="F17" s="60">
        <f>VLOOKUP($A17,'Return Data'!$B$7:$R$2292,10,0)</f>
        <v>6.4062000000000001</v>
      </c>
      <c r="G17" s="61">
        <f t="shared" si="1"/>
        <v>19</v>
      </c>
      <c r="H17" s="60">
        <f>VLOOKUP($A17,'Return Data'!$B$7:$R$2292,11,0)</f>
        <v>6.8287000000000004</v>
      </c>
      <c r="I17" s="61">
        <f t="shared" si="2"/>
        <v>16</v>
      </c>
      <c r="J17" s="60">
        <f>VLOOKUP($A17,'Return Data'!$B$7:$R$2292,12,0)</f>
        <v>4.6677999999999997</v>
      </c>
      <c r="K17" s="61">
        <f t="shared" si="3"/>
        <v>5</v>
      </c>
      <c r="L17" s="60">
        <f>VLOOKUP($A17,'Return Data'!$B$7:$R$2292,13,0)</f>
        <v>3.0468999999999999</v>
      </c>
      <c r="M17" s="61">
        <f t="shared" si="4"/>
        <v>9</v>
      </c>
      <c r="N17" s="60">
        <f>VLOOKUP($A17,'Return Data'!$B$7:$R$2292,17,0)</f>
        <v>2.6377999999999999</v>
      </c>
      <c r="O17" s="61">
        <f t="shared" si="5"/>
        <v>13</v>
      </c>
      <c r="P17" s="60">
        <f>VLOOKUP($A17,'Return Data'!$B$7:$R$2292,14,0)</f>
        <v>5.8276000000000003</v>
      </c>
      <c r="Q17" s="61">
        <f t="shared" si="6"/>
        <v>11</v>
      </c>
      <c r="R17" s="60">
        <f>VLOOKUP($A17,'Return Data'!$B$7:$R$2292,16,0)</f>
        <v>8.8561999999999994</v>
      </c>
      <c r="S17" s="62">
        <f t="shared" si="7"/>
        <v>9</v>
      </c>
    </row>
    <row r="18" spans="1:19" x14ac:dyDescent="0.3">
      <c r="A18" s="77" t="s">
        <v>815</v>
      </c>
      <c r="B18" s="59">
        <f>VLOOKUP($A18,'Return Data'!$B$7:$R$2292,3,0)</f>
        <v>44918</v>
      </c>
      <c r="C18" s="60">
        <f>VLOOKUP($A18,'Return Data'!$B$7:$R$2292,4,0)</f>
        <v>20.286999999999999</v>
      </c>
      <c r="D18" s="60">
        <f>VLOOKUP($A18,'Return Data'!$B$7:$R$2292,9,0)</f>
        <v>5.1917</v>
      </c>
      <c r="E18" s="61">
        <f t="shared" si="0"/>
        <v>14</v>
      </c>
      <c r="F18" s="60">
        <f>VLOOKUP($A18,'Return Data'!$B$7:$R$2292,10,0)</f>
        <v>8.6815999999999995</v>
      </c>
      <c r="G18" s="61">
        <f t="shared" si="1"/>
        <v>5</v>
      </c>
      <c r="H18" s="60">
        <f>VLOOKUP($A18,'Return Data'!$B$7:$R$2292,11,0)</f>
        <v>8.0528999999999993</v>
      </c>
      <c r="I18" s="61">
        <f t="shared" si="2"/>
        <v>5</v>
      </c>
      <c r="J18" s="60">
        <f>VLOOKUP($A18,'Return Data'!$B$7:$R$2292,12,0)</f>
        <v>2.3910999999999998</v>
      </c>
      <c r="K18" s="61">
        <f t="shared" si="3"/>
        <v>20</v>
      </c>
      <c r="L18" s="60">
        <f>VLOOKUP($A18,'Return Data'!$B$7:$R$2292,13,0)</f>
        <v>1.3084</v>
      </c>
      <c r="M18" s="61">
        <f t="shared" si="4"/>
        <v>21</v>
      </c>
      <c r="N18" s="60">
        <f>VLOOKUP($A18,'Return Data'!$B$7:$R$2292,17,0)</f>
        <v>2.3283</v>
      </c>
      <c r="O18" s="61">
        <f t="shared" si="5"/>
        <v>20</v>
      </c>
      <c r="P18" s="60">
        <f>VLOOKUP($A18,'Return Data'!$B$7:$R$2292,14,0)</f>
        <v>5.9828999999999999</v>
      </c>
      <c r="Q18" s="61">
        <f t="shared" si="6"/>
        <v>10</v>
      </c>
      <c r="R18" s="60">
        <f>VLOOKUP($A18,'Return Data'!$B$7:$R$2292,16,0)</f>
        <v>8.9135000000000009</v>
      </c>
      <c r="S18" s="62">
        <f t="shared" si="7"/>
        <v>6</v>
      </c>
    </row>
    <row r="19" spans="1:19" x14ac:dyDescent="0.3">
      <c r="A19" s="77" t="s">
        <v>1244</v>
      </c>
      <c r="B19" s="59">
        <f>VLOOKUP($A19,'Return Data'!$B$7:$R$2292,3,0)</f>
        <v>44918</v>
      </c>
      <c r="C19" s="60">
        <f>VLOOKUP($A19,'Return Data'!$B$7:$R$2292,4,0)</f>
        <v>89.066199999999995</v>
      </c>
      <c r="D19" s="60">
        <f>VLOOKUP($A19,'Return Data'!$B$7:$R$2292,9,0)</f>
        <v>5.8624000000000001</v>
      </c>
      <c r="E19" s="61">
        <f t="shared" si="0"/>
        <v>11</v>
      </c>
      <c r="F19" s="60">
        <f>VLOOKUP($A19,'Return Data'!$B$7:$R$2292,10,0)</f>
        <v>6.4569999999999999</v>
      </c>
      <c r="G19" s="61">
        <f t="shared" si="1"/>
        <v>18</v>
      </c>
      <c r="H19" s="60">
        <f>VLOOKUP($A19,'Return Data'!$B$7:$R$2292,11,0)</f>
        <v>10.253399999999999</v>
      </c>
      <c r="I19" s="61">
        <f t="shared" si="2"/>
        <v>1</v>
      </c>
      <c r="J19" s="60">
        <f>VLOOKUP($A19,'Return Data'!$B$7:$R$2292,12,0)</f>
        <v>6.0903</v>
      </c>
      <c r="K19" s="61">
        <f t="shared" si="3"/>
        <v>1</v>
      </c>
      <c r="L19" s="60">
        <f>VLOOKUP($A19,'Return Data'!$B$7:$R$2292,13,0)</f>
        <v>4.2100999999999997</v>
      </c>
      <c r="M19" s="61">
        <f t="shared" si="4"/>
        <v>2</v>
      </c>
      <c r="N19" s="60">
        <f>VLOOKUP($A19,'Return Data'!$B$7:$R$2292,17,0)</f>
        <v>4.4640000000000004</v>
      </c>
      <c r="O19" s="61">
        <f t="shared" si="5"/>
        <v>1</v>
      </c>
      <c r="P19" s="60">
        <f>VLOOKUP($A19,'Return Data'!$B$7:$R$2292,14,0)</f>
        <v>7.2683999999999997</v>
      </c>
      <c r="Q19" s="61">
        <f t="shared" si="6"/>
        <v>2</v>
      </c>
      <c r="R19" s="60">
        <f>VLOOKUP($A19,'Return Data'!$B$7:$R$2292,16,0)</f>
        <v>8.6318000000000001</v>
      </c>
      <c r="S19" s="62">
        <f t="shared" si="7"/>
        <v>10</v>
      </c>
    </row>
    <row r="20" spans="1:19" x14ac:dyDescent="0.3">
      <c r="A20" s="77" t="s">
        <v>1246</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44918</v>
      </c>
      <c r="C21" s="60">
        <f>VLOOKUP($A21,'Return Data'!$B$7:$R$2292,4,0)</f>
        <v>37.309100000000001</v>
      </c>
      <c r="D21" s="60">
        <f>VLOOKUP($A21,'Return Data'!$B$7:$R$2292,9,0)</f>
        <v>4.7271999999999998</v>
      </c>
      <c r="E21" s="61">
        <f t="shared" si="0"/>
        <v>17</v>
      </c>
      <c r="F21" s="60">
        <f>VLOOKUP($A21,'Return Data'!$B$7:$R$2292,10,0)</f>
        <v>8.5510999999999999</v>
      </c>
      <c r="G21" s="61">
        <f t="shared" si="1"/>
        <v>7</v>
      </c>
      <c r="H21" s="60">
        <f>VLOOKUP($A21,'Return Data'!$B$7:$R$2292,11,0)</f>
        <v>8.0361999999999991</v>
      </c>
      <c r="I21" s="61">
        <f t="shared" si="2"/>
        <v>6</v>
      </c>
      <c r="J21" s="60">
        <f>VLOOKUP($A21,'Return Data'!$B$7:$R$2292,12,0)</f>
        <v>2.1349</v>
      </c>
      <c r="K21" s="61">
        <f t="shared" si="3"/>
        <v>21</v>
      </c>
      <c r="L21" s="60">
        <f>VLOOKUP($A21,'Return Data'!$B$7:$R$2292,13,0)</f>
        <v>0.95109999999999995</v>
      </c>
      <c r="M21" s="61">
        <f t="shared" si="4"/>
        <v>22</v>
      </c>
      <c r="N21" s="60">
        <f>VLOOKUP($A21,'Return Data'!$B$7:$R$2292,17,0)</f>
        <v>1.5361</v>
      </c>
      <c r="O21" s="61">
        <f t="shared" si="5"/>
        <v>22</v>
      </c>
      <c r="P21" s="60">
        <f>VLOOKUP($A21,'Return Data'!$B$7:$R$2292,14,0)</f>
        <v>5.2678000000000003</v>
      </c>
      <c r="Q21" s="61">
        <f t="shared" si="6"/>
        <v>18</v>
      </c>
      <c r="R21" s="60">
        <f>VLOOKUP($A21,'Return Data'!$B$7:$R$2292,16,0)</f>
        <v>9.0417000000000005</v>
      </c>
      <c r="S21" s="62">
        <f t="shared" si="7"/>
        <v>3</v>
      </c>
    </row>
    <row r="22" spans="1:19" x14ac:dyDescent="0.3">
      <c r="A22" s="77" t="s">
        <v>1247</v>
      </c>
      <c r="B22" s="59">
        <f>VLOOKUP($A22,'Return Data'!$B$7:$R$2292,3,0)</f>
        <v>44918</v>
      </c>
      <c r="C22" s="60">
        <f>VLOOKUP($A22,'Return Data'!$B$7:$R$2292,4,0)</f>
        <v>30.75</v>
      </c>
      <c r="D22" s="60">
        <f>VLOOKUP($A22,'Return Data'!$B$7:$R$2292,9,0)</f>
        <v>6.024</v>
      </c>
      <c r="E22" s="61">
        <f t="shared" si="0"/>
        <v>8</v>
      </c>
      <c r="F22" s="60">
        <f>VLOOKUP($A22,'Return Data'!$B$7:$R$2292,10,0)</f>
        <v>8.8454999999999995</v>
      </c>
      <c r="G22" s="61">
        <f t="shared" si="1"/>
        <v>3</v>
      </c>
      <c r="H22" s="60">
        <f>VLOOKUP($A22,'Return Data'!$B$7:$R$2292,11,0)</f>
        <v>6.2542</v>
      </c>
      <c r="I22" s="61">
        <f t="shared" si="2"/>
        <v>19</v>
      </c>
      <c r="J22" s="60">
        <f>VLOOKUP($A22,'Return Data'!$B$7:$R$2292,12,0)</f>
        <v>1.2575000000000001</v>
      </c>
      <c r="K22" s="61">
        <f t="shared" si="3"/>
        <v>23</v>
      </c>
      <c r="L22" s="60">
        <f>VLOOKUP($A22,'Return Data'!$B$7:$R$2292,13,0)</f>
        <v>2.0360999999999998</v>
      </c>
      <c r="M22" s="61">
        <f t="shared" si="4"/>
        <v>19</v>
      </c>
      <c r="N22" s="60">
        <f>VLOOKUP($A22,'Return Data'!$B$7:$R$2292,17,0)</f>
        <v>2.4994999999999998</v>
      </c>
      <c r="O22" s="61">
        <f t="shared" si="5"/>
        <v>18</v>
      </c>
      <c r="P22" s="60">
        <f>VLOOKUP($A22,'Return Data'!$B$7:$R$2292,14,0)</f>
        <v>6.2449000000000003</v>
      </c>
      <c r="Q22" s="61">
        <f t="shared" si="6"/>
        <v>8</v>
      </c>
      <c r="R22" s="60">
        <f>VLOOKUP($A22,'Return Data'!$B$7:$R$2292,16,0)</f>
        <v>8.8911999999999995</v>
      </c>
      <c r="S22" s="62">
        <f t="shared" si="7"/>
        <v>7</v>
      </c>
    </row>
    <row r="23" spans="1:19" x14ac:dyDescent="0.3">
      <c r="A23" s="77" t="s">
        <v>1250</v>
      </c>
      <c r="B23" s="59">
        <f>VLOOKUP($A23,'Return Data'!$B$7:$R$2292,3,0)</f>
        <v>44918</v>
      </c>
      <c r="C23" s="60">
        <f>VLOOKUP($A23,'Return Data'!$B$7:$R$2292,4,0)</f>
        <v>2531.1983</v>
      </c>
      <c r="D23" s="60">
        <f>VLOOKUP($A23,'Return Data'!$B$7:$R$2292,9,0)</f>
        <v>5.8680000000000003</v>
      </c>
      <c r="E23" s="61">
        <f t="shared" si="0"/>
        <v>10</v>
      </c>
      <c r="F23" s="60">
        <f>VLOOKUP($A23,'Return Data'!$B$7:$R$2292,10,0)</f>
        <v>7.1151999999999997</v>
      </c>
      <c r="G23" s="61">
        <f t="shared" si="1"/>
        <v>16</v>
      </c>
      <c r="H23" s="60">
        <f>VLOOKUP($A23,'Return Data'!$B$7:$R$2292,11,0)</f>
        <v>5.7175000000000002</v>
      </c>
      <c r="I23" s="61">
        <f t="shared" si="2"/>
        <v>21</v>
      </c>
      <c r="J23" s="60">
        <f>VLOOKUP($A23,'Return Data'!$B$7:$R$2292,12,0)</f>
        <v>4.7114000000000003</v>
      </c>
      <c r="K23" s="61">
        <f t="shared" si="3"/>
        <v>4</v>
      </c>
      <c r="L23" s="60">
        <f>VLOOKUP($A23,'Return Data'!$B$7:$R$2292,13,0)</f>
        <v>3.21</v>
      </c>
      <c r="M23" s="61">
        <f t="shared" si="4"/>
        <v>4</v>
      </c>
      <c r="N23" s="60">
        <f>VLOOKUP($A23,'Return Data'!$B$7:$R$2292,17,0)</f>
        <v>2.4706999999999999</v>
      </c>
      <c r="O23" s="61">
        <f t="shared" si="5"/>
        <v>19</v>
      </c>
      <c r="P23" s="60">
        <f>VLOOKUP($A23,'Return Data'!$B$7:$R$2292,14,0)</f>
        <v>4.5590000000000002</v>
      </c>
      <c r="Q23" s="61">
        <f t="shared" si="6"/>
        <v>22</v>
      </c>
      <c r="R23" s="60">
        <f>VLOOKUP($A23,'Return Data'!$B$7:$R$2292,16,0)</f>
        <v>7.3670999999999998</v>
      </c>
      <c r="S23" s="62">
        <f t="shared" si="7"/>
        <v>22</v>
      </c>
    </row>
    <row r="24" spans="1:19" x14ac:dyDescent="0.3">
      <c r="A24" s="77" t="s">
        <v>1251</v>
      </c>
      <c r="B24" s="59">
        <f>VLOOKUP($A24,'Return Data'!$B$7:$R$2292,3,0)</f>
        <v>44918</v>
      </c>
      <c r="C24" s="60">
        <f>VLOOKUP($A24,'Return Data'!$B$7:$R$2292,4,0)</f>
        <v>90.819000000000003</v>
      </c>
      <c r="D24" s="60">
        <f>VLOOKUP($A24,'Return Data'!$B$7:$R$2292,9,0)</f>
        <v>5.9164000000000003</v>
      </c>
      <c r="E24" s="61">
        <f t="shared" si="0"/>
        <v>9</v>
      </c>
      <c r="F24" s="60">
        <f>VLOOKUP($A24,'Return Data'!$B$7:$R$2292,10,0)</f>
        <v>8.0203000000000007</v>
      </c>
      <c r="G24" s="61">
        <f t="shared" si="1"/>
        <v>11</v>
      </c>
      <c r="H24" s="60">
        <f>VLOOKUP($A24,'Return Data'!$B$7:$R$2292,11,0)</f>
        <v>9.5511999999999997</v>
      </c>
      <c r="I24" s="61">
        <f t="shared" si="2"/>
        <v>2</v>
      </c>
      <c r="J24" s="60">
        <f>VLOOKUP($A24,'Return Data'!$B$7:$R$2292,12,0)</f>
        <v>4.5709</v>
      </c>
      <c r="K24" s="61">
        <f t="shared" si="3"/>
        <v>6</v>
      </c>
      <c r="L24" s="60">
        <f>VLOOKUP($A24,'Return Data'!$B$7:$R$2292,13,0)</f>
        <v>3.4594</v>
      </c>
      <c r="M24" s="61">
        <f t="shared" si="4"/>
        <v>3</v>
      </c>
      <c r="N24" s="60">
        <f>VLOOKUP($A24,'Return Data'!$B$7:$R$2292,17,0)</f>
        <v>3.5432000000000001</v>
      </c>
      <c r="O24" s="61">
        <f t="shared" si="5"/>
        <v>5</v>
      </c>
      <c r="P24" s="60">
        <f>VLOOKUP($A24,'Return Data'!$B$7:$R$2292,14,0)</f>
        <v>6.94</v>
      </c>
      <c r="Q24" s="61">
        <f t="shared" si="6"/>
        <v>3</v>
      </c>
      <c r="R24" s="60">
        <f>VLOOKUP($A24,'Return Data'!$B$7:$R$2292,16,0)</f>
        <v>8.3602000000000007</v>
      </c>
      <c r="S24" s="62">
        <f t="shared" si="7"/>
        <v>12</v>
      </c>
    </row>
    <row r="25" spans="1:19" x14ac:dyDescent="0.3">
      <c r="A25" s="77" t="s">
        <v>1253</v>
      </c>
      <c r="B25" s="59">
        <f>VLOOKUP($A25,'Return Data'!$B$7:$R$2292,3,0)</f>
        <v>44918</v>
      </c>
      <c r="C25" s="60">
        <f>VLOOKUP($A25,'Return Data'!$B$7:$R$2292,4,0)</f>
        <v>54.005000000000003</v>
      </c>
      <c r="D25" s="60">
        <f>VLOOKUP($A25,'Return Data'!$B$7:$R$2292,9,0)</f>
        <v>6.6597</v>
      </c>
      <c r="E25" s="61">
        <f t="shared" si="0"/>
        <v>6</v>
      </c>
      <c r="F25" s="60">
        <f>VLOOKUP($A25,'Return Data'!$B$7:$R$2292,10,0)</f>
        <v>5.2321999999999997</v>
      </c>
      <c r="G25" s="61">
        <f t="shared" si="1"/>
        <v>22</v>
      </c>
      <c r="H25" s="60">
        <f>VLOOKUP($A25,'Return Data'!$B$7:$R$2292,11,0)</f>
        <v>4.4774000000000003</v>
      </c>
      <c r="I25" s="61">
        <f t="shared" si="2"/>
        <v>23</v>
      </c>
      <c r="J25" s="60">
        <f>VLOOKUP($A25,'Return Data'!$B$7:$R$2292,12,0)</f>
        <v>2.6778</v>
      </c>
      <c r="K25" s="61">
        <f t="shared" si="3"/>
        <v>18</v>
      </c>
      <c r="L25" s="60">
        <f>VLOOKUP($A25,'Return Data'!$B$7:$R$2292,13,0)</f>
        <v>2.5089999999999999</v>
      </c>
      <c r="M25" s="61">
        <f t="shared" si="4"/>
        <v>16</v>
      </c>
      <c r="N25" s="60">
        <f>VLOOKUP($A25,'Return Data'!$B$7:$R$2292,17,0)</f>
        <v>2.6272000000000002</v>
      </c>
      <c r="O25" s="61">
        <f t="shared" si="5"/>
        <v>14</v>
      </c>
      <c r="P25" s="60">
        <f>VLOOKUP($A25,'Return Data'!$B$7:$R$2292,14,0)</f>
        <v>5.5316000000000001</v>
      </c>
      <c r="Q25" s="61">
        <f t="shared" si="6"/>
        <v>13</v>
      </c>
      <c r="R25" s="60">
        <f>VLOOKUP($A25,'Return Data'!$B$7:$R$2292,16,0)</f>
        <v>7.5370999999999997</v>
      </c>
      <c r="S25" s="62">
        <f t="shared" si="7"/>
        <v>19</v>
      </c>
    </row>
    <row r="26" spans="1:19" x14ac:dyDescent="0.3">
      <c r="A26" s="77" t="s">
        <v>1256</v>
      </c>
      <c r="B26" s="59">
        <f>VLOOKUP($A26,'Return Data'!$B$7:$R$2292,3,0)</f>
        <v>44918</v>
      </c>
      <c r="C26" s="60">
        <f>VLOOKUP($A26,'Return Data'!$B$7:$R$2292,4,0)</f>
        <v>34.983600000000003</v>
      </c>
      <c r="D26" s="60">
        <f>VLOOKUP($A26,'Return Data'!$B$7:$R$2292,9,0)</f>
        <v>5.8498999999999999</v>
      </c>
      <c r="E26" s="61">
        <f t="shared" si="0"/>
        <v>12</v>
      </c>
      <c r="F26" s="60">
        <f>VLOOKUP($A26,'Return Data'!$B$7:$R$2292,10,0)</f>
        <v>7.7567000000000004</v>
      </c>
      <c r="G26" s="61">
        <f t="shared" si="1"/>
        <v>13</v>
      </c>
      <c r="H26" s="60">
        <f>VLOOKUP($A26,'Return Data'!$B$7:$R$2292,11,0)</f>
        <v>8.4428000000000001</v>
      </c>
      <c r="I26" s="61">
        <f t="shared" si="2"/>
        <v>3</v>
      </c>
      <c r="J26" s="60">
        <f>VLOOKUP($A26,'Return Data'!$B$7:$R$2292,12,0)</f>
        <v>3.9382000000000001</v>
      </c>
      <c r="K26" s="61">
        <f t="shared" si="3"/>
        <v>9</v>
      </c>
      <c r="L26" s="60">
        <f>VLOOKUP($A26,'Return Data'!$B$7:$R$2292,13,0)</f>
        <v>3.0419999999999998</v>
      </c>
      <c r="M26" s="61">
        <f t="shared" si="4"/>
        <v>10</v>
      </c>
      <c r="N26" s="60">
        <f>VLOOKUP($A26,'Return Data'!$B$7:$R$2292,17,0)</f>
        <v>3.0808</v>
      </c>
      <c r="O26" s="61">
        <f t="shared" si="5"/>
        <v>9</v>
      </c>
      <c r="P26" s="60">
        <f>VLOOKUP($A26,'Return Data'!$B$7:$R$2292,14,0)</f>
        <v>5.9916999999999998</v>
      </c>
      <c r="Q26" s="61">
        <f t="shared" si="6"/>
        <v>9</v>
      </c>
      <c r="R26" s="60">
        <f>VLOOKUP($A26,'Return Data'!$B$7:$R$2292,16,0)</f>
        <v>9.5298999999999996</v>
      </c>
      <c r="S26" s="62">
        <f t="shared" si="7"/>
        <v>1</v>
      </c>
    </row>
    <row r="27" spans="1:19" x14ac:dyDescent="0.3">
      <c r="A27" s="77" t="s">
        <v>1258</v>
      </c>
      <c r="B27" s="59">
        <f>VLOOKUP($A27,'Return Data'!$B$7:$R$2292,3,0)</f>
        <v>44918</v>
      </c>
      <c r="C27" s="60">
        <f>VLOOKUP($A27,'Return Data'!$B$7:$R$2292,4,0)</f>
        <v>26.4267</v>
      </c>
      <c r="D27" s="60">
        <f>VLOOKUP($A27,'Return Data'!$B$7:$R$2292,9,0)</f>
        <v>4.4451999999999998</v>
      </c>
      <c r="E27" s="61">
        <f t="shared" si="0"/>
        <v>18</v>
      </c>
      <c r="F27" s="60">
        <f>VLOOKUP($A27,'Return Data'!$B$7:$R$2292,10,0)</f>
        <v>6.2801999999999998</v>
      </c>
      <c r="G27" s="61">
        <f t="shared" si="1"/>
        <v>20</v>
      </c>
      <c r="H27" s="60">
        <f>VLOOKUP($A27,'Return Data'!$B$7:$R$2292,11,0)</f>
        <v>5.6318000000000001</v>
      </c>
      <c r="I27" s="61">
        <f t="shared" si="2"/>
        <v>22</v>
      </c>
      <c r="J27" s="60">
        <f>VLOOKUP($A27,'Return Data'!$B$7:$R$2292,12,0)</f>
        <v>3.5800999999999998</v>
      </c>
      <c r="K27" s="61">
        <f t="shared" si="3"/>
        <v>12</v>
      </c>
      <c r="L27" s="60">
        <f>VLOOKUP($A27,'Return Data'!$B$7:$R$2292,13,0)</f>
        <v>2.8340000000000001</v>
      </c>
      <c r="M27" s="61">
        <f t="shared" si="4"/>
        <v>14</v>
      </c>
      <c r="N27" s="60">
        <f>VLOOKUP($A27,'Return Data'!$B$7:$R$2292,17,0)</f>
        <v>3.5828000000000002</v>
      </c>
      <c r="O27" s="61">
        <f t="shared" si="5"/>
        <v>4</v>
      </c>
      <c r="P27" s="60">
        <f>VLOOKUP($A27,'Return Data'!$B$7:$R$2292,14,0)</f>
        <v>5.6931000000000003</v>
      </c>
      <c r="Q27" s="61">
        <f t="shared" si="6"/>
        <v>12</v>
      </c>
      <c r="R27" s="60">
        <f>VLOOKUP($A27,'Return Data'!$B$7:$R$2292,16,0)</f>
        <v>7.6340000000000003</v>
      </c>
      <c r="S27" s="62">
        <f t="shared" si="7"/>
        <v>17</v>
      </c>
    </row>
    <row r="28" spans="1:19" x14ac:dyDescent="0.3">
      <c r="A28" s="77" t="s">
        <v>818</v>
      </c>
      <c r="B28" s="59">
        <f>VLOOKUP($A28,'Return Data'!$B$7:$R$2292,3,0)</f>
        <v>44918</v>
      </c>
      <c r="C28" s="60">
        <f>VLOOKUP($A28,'Return Data'!$B$7:$R$2292,4,0)</f>
        <v>53.380400000000002</v>
      </c>
      <c r="D28" s="60">
        <f>VLOOKUP($A28,'Return Data'!$B$7:$R$2292,9,0)</f>
        <v>5.2005999999999997</v>
      </c>
      <c r="E28" s="61">
        <f t="shared" si="0"/>
        <v>13</v>
      </c>
      <c r="F28" s="60">
        <f>VLOOKUP($A28,'Return Data'!$B$7:$R$2292,10,0)</f>
        <v>8.7827000000000002</v>
      </c>
      <c r="G28" s="61">
        <f t="shared" si="1"/>
        <v>4</v>
      </c>
      <c r="H28" s="60">
        <f>VLOOKUP($A28,'Return Data'!$B$7:$R$2292,11,0)</f>
        <v>8.3818999999999999</v>
      </c>
      <c r="I28" s="61">
        <f t="shared" si="2"/>
        <v>4</v>
      </c>
      <c r="J28" s="60">
        <f>VLOOKUP($A28,'Return Data'!$B$7:$R$2292,12,0)</f>
        <v>3.0638000000000001</v>
      </c>
      <c r="K28" s="61">
        <f t="shared" si="3"/>
        <v>15</v>
      </c>
      <c r="L28" s="60">
        <f>VLOOKUP($A28,'Return Data'!$B$7:$R$2292,13,0)</f>
        <v>1.5815999999999999</v>
      </c>
      <c r="M28" s="61">
        <f t="shared" si="4"/>
        <v>20</v>
      </c>
      <c r="N28" s="60">
        <f>VLOOKUP($A28,'Return Data'!$B$7:$R$2292,17,0)</f>
        <v>2.3096000000000001</v>
      </c>
      <c r="O28" s="61">
        <f t="shared" si="5"/>
        <v>21</v>
      </c>
      <c r="P28" s="60">
        <f>VLOOKUP($A28,'Return Data'!$B$7:$R$2292,14,0)</f>
        <v>5.3716999999999997</v>
      </c>
      <c r="Q28" s="61">
        <f t="shared" si="6"/>
        <v>16</v>
      </c>
      <c r="R28" s="60">
        <f>VLOOKUP($A28,'Return Data'!$B$7:$R$2292,16,0)</f>
        <v>8.9273000000000007</v>
      </c>
      <c r="S28" s="62">
        <f t="shared" si="7"/>
        <v>5</v>
      </c>
    </row>
    <row r="29" spans="1:19" x14ac:dyDescent="0.3">
      <c r="A29" s="77" t="s">
        <v>1259</v>
      </c>
      <c r="B29" s="59">
        <f>VLOOKUP($A29,'Return Data'!$B$7:$R$2292,3,0)</f>
        <v>44918</v>
      </c>
      <c r="C29" s="60">
        <f>VLOOKUP($A29,'Return Data'!$B$7:$R$2292,4,0)</f>
        <v>56.638599999999997</v>
      </c>
      <c r="D29" s="60">
        <f>VLOOKUP($A29,'Return Data'!$B$7:$R$2292,9,0)</f>
        <v>7.1173000000000002</v>
      </c>
      <c r="E29" s="61">
        <f t="shared" si="0"/>
        <v>4</v>
      </c>
      <c r="F29" s="60">
        <f>VLOOKUP($A29,'Return Data'!$B$7:$R$2292,10,0)</f>
        <v>8.5904000000000007</v>
      </c>
      <c r="G29" s="61">
        <f t="shared" si="1"/>
        <v>6</v>
      </c>
      <c r="H29" s="60">
        <f>VLOOKUP($A29,'Return Data'!$B$7:$R$2292,11,0)</f>
        <v>7.9278000000000004</v>
      </c>
      <c r="I29" s="61">
        <f t="shared" si="2"/>
        <v>7</v>
      </c>
      <c r="J29" s="60">
        <f>VLOOKUP($A29,'Return Data'!$B$7:$R$2292,12,0)</f>
        <v>5.6462000000000003</v>
      </c>
      <c r="K29" s="61">
        <f t="shared" si="3"/>
        <v>2</v>
      </c>
      <c r="L29" s="60">
        <f>VLOOKUP($A29,'Return Data'!$B$7:$R$2292,13,0)</f>
        <v>4.7061999999999999</v>
      </c>
      <c r="M29" s="61">
        <f t="shared" si="4"/>
        <v>1</v>
      </c>
      <c r="N29" s="60">
        <f>VLOOKUP($A29,'Return Data'!$B$7:$R$2292,17,0)</f>
        <v>4.2191000000000001</v>
      </c>
      <c r="O29" s="61">
        <f t="shared" si="5"/>
        <v>2</v>
      </c>
      <c r="P29" s="60">
        <f>VLOOKUP($A29,'Return Data'!$B$7:$R$2292,14,0)</f>
        <v>6.7446000000000002</v>
      </c>
      <c r="Q29" s="61">
        <f t="shared" si="6"/>
        <v>5</v>
      </c>
      <c r="R29" s="60">
        <f>VLOOKUP($A29,'Return Data'!$B$7:$R$2292,16,0)</f>
        <v>9.3938000000000006</v>
      </c>
      <c r="S29" s="62">
        <f t="shared" si="7"/>
        <v>2</v>
      </c>
    </row>
    <row r="30" spans="1:19" x14ac:dyDescent="0.3">
      <c r="A30" s="77" t="s">
        <v>1261</v>
      </c>
      <c r="B30" s="59">
        <f>VLOOKUP($A30,'Return Data'!$B$7:$R$2292,3,0)</f>
        <v>44918</v>
      </c>
      <c r="C30" s="60">
        <f>VLOOKUP($A30,'Return Data'!$B$7:$R$2292,4,0)</f>
        <v>70.222999999999999</v>
      </c>
      <c r="D30" s="60">
        <f>VLOOKUP($A30,'Return Data'!$B$7:$R$2292,9,0)</f>
        <v>1.4276</v>
      </c>
      <c r="E30" s="61">
        <f t="shared" si="0"/>
        <v>23</v>
      </c>
      <c r="F30" s="60">
        <f>VLOOKUP($A30,'Return Data'!$B$7:$R$2292,10,0)</f>
        <v>5.0796000000000001</v>
      </c>
      <c r="G30" s="61">
        <f t="shared" si="1"/>
        <v>23</v>
      </c>
      <c r="H30" s="60">
        <f>VLOOKUP($A30,'Return Data'!$B$7:$R$2292,11,0)</f>
        <v>6.5430999999999999</v>
      </c>
      <c r="I30" s="61">
        <f t="shared" si="2"/>
        <v>18</v>
      </c>
      <c r="J30" s="60">
        <f>VLOOKUP($A30,'Return Data'!$B$7:$R$2292,12,0)</f>
        <v>4.4371999999999998</v>
      </c>
      <c r="K30" s="61">
        <f t="shared" si="3"/>
        <v>7</v>
      </c>
      <c r="L30" s="60">
        <f>VLOOKUP($A30,'Return Data'!$B$7:$R$2292,13,0)</f>
        <v>3.1772999999999998</v>
      </c>
      <c r="M30" s="61">
        <f t="shared" si="4"/>
        <v>6</v>
      </c>
      <c r="N30" s="60">
        <f>VLOOKUP($A30,'Return Data'!$B$7:$R$2292,17,0)</f>
        <v>2.5947</v>
      </c>
      <c r="O30" s="61">
        <f t="shared" si="5"/>
        <v>15</v>
      </c>
      <c r="P30" s="60">
        <f>VLOOKUP($A30,'Return Data'!$B$7:$R$2292,14,0)</f>
        <v>5.1387</v>
      </c>
      <c r="Q30" s="61">
        <f t="shared" si="6"/>
        <v>20</v>
      </c>
      <c r="R30" s="60">
        <f>VLOOKUP($A30,'Return Data'!$B$7:$R$2292,16,0)</f>
        <v>8.0178999999999991</v>
      </c>
      <c r="S30" s="62">
        <f t="shared" si="7"/>
        <v>15</v>
      </c>
    </row>
    <row r="31" spans="1:19" x14ac:dyDescent="0.3">
      <c r="A31" s="77" t="s">
        <v>1263</v>
      </c>
      <c r="B31" s="59">
        <f>VLOOKUP($A31,'Return Data'!$B$7:$R$2292,3,0)</f>
        <v>44918</v>
      </c>
      <c r="C31" s="60">
        <f>VLOOKUP($A31,'Return Data'!$B$7:$R$2292,4,0)</f>
        <v>53.426000000000002</v>
      </c>
      <c r="D31" s="60">
        <f>VLOOKUP($A31,'Return Data'!$B$7:$R$2292,9,0)</f>
        <v>7.3128000000000002</v>
      </c>
      <c r="E31" s="61">
        <f t="shared" si="0"/>
        <v>3</v>
      </c>
      <c r="F31" s="60">
        <f>VLOOKUP($A31,'Return Data'!$B$7:$R$2292,10,0)</f>
        <v>7.0723000000000003</v>
      </c>
      <c r="G31" s="61">
        <f t="shared" si="1"/>
        <v>17</v>
      </c>
      <c r="H31" s="60">
        <f>VLOOKUP($A31,'Return Data'!$B$7:$R$2292,11,0)</f>
        <v>7.3483000000000001</v>
      </c>
      <c r="I31" s="61">
        <f t="shared" si="2"/>
        <v>11</v>
      </c>
      <c r="J31" s="60">
        <f>VLOOKUP($A31,'Return Data'!$B$7:$R$2292,12,0)</f>
        <v>4.7530999999999999</v>
      </c>
      <c r="K31" s="61">
        <f t="shared" si="3"/>
        <v>3</v>
      </c>
      <c r="L31" s="60">
        <f>VLOOKUP($A31,'Return Data'!$B$7:$R$2292,13,0)</f>
        <v>3.2065000000000001</v>
      </c>
      <c r="M31" s="61">
        <f t="shared" si="4"/>
        <v>5</v>
      </c>
      <c r="N31" s="60">
        <f>VLOOKUP($A31,'Return Data'!$B$7:$R$2292,17,0)</f>
        <v>3.0503</v>
      </c>
      <c r="O31" s="61">
        <f t="shared" si="5"/>
        <v>10</v>
      </c>
      <c r="P31" s="60">
        <f>VLOOKUP($A31,'Return Data'!$B$7:$R$2292,14,0)</f>
        <v>5.4333999999999998</v>
      </c>
      <c r="Q31" s="61">
        <f t="shared" si="6"/>
        <v>15</v>
      </c>
      <c r="R31" s="60">
        <f>VLOOKUP($A31,'Return Data'!$B$7:$R$2292,16,0)</f>
        <v>8.4228000000000005</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5.2790583333333325</v>
      </c>
      <c r="E33" s="83"/>
      <c r="F33" s="84">
        <f>AVERAGE(F8:F31)</f>
        <v>7.2518666666666673</v>
      </c>
      <c r="G33" s="83"/>
      <c r="H33" s="84">
        <f>AVERAGE(H8:H31)</f>
        <v>6.9471333333333325</v>
      </c>
      <c r="I33" s="83"/>
      <c r="J33" s="84">
        <f>AVERAGE(J8:J31)</f>
        <v>3.4240583333333334</v>
      </c>
      <c r="K33" s="83"/>
      <c r="L33" s="84">
        <f>AVERAGE(L8:L31)</f>
        <v>2.5698000000000003</v>
      </c>
      <c r="M33" s="83"/>
      <c r="N33" s="84">
        <f>AVERAGE(N8:N31)</f>
        <v>2.7930124999999997</v>
      </c>
      <c r="O33" s="83"/>
      <c r="P33" s="84">
        <f>AVERAGE(P8:P31)</f>
        <v>5.5820374999999993</v>
      </c>
      <c r="Q33" s="83"/>
      <c r="R33" s="84">
        <f>AVERAGE(R8:R31)</f>
        <v>7.9625999999999992</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8.4608000000000008</v>
      </c>
      <c r="E35" s="87"/>
      <c r="F35" s="88">
        <f>MAX(F8:F31)</f>
        <v>9.1059000000000001</v>
      </c>
      <c r="G35" s="87"/>
      <c r="H35" s="88">
        <f>MAX(H8:H31)</f>
        <v>10.253399999999999</v>
      </c>
      <c r="I35" s="87"/>
      <c r="J35" s="88">
        <f>MAX(J8:J31)</f>
        <v>6.0903</v>
      </c>
      <c r="K35" s="87"/>
      <c r="L35" s="88">
        <f>MAX(L8:L31)</f>
        <v>4.7061999999999999</v>
      </c>
      <c r="M35" s="87"/>
      <c r="N35" s="88">
        <f>MAX(N8:N31)</f>
        <v>4.4640000000000004</v>
      </c>
      <c r="O35" s="87"/>
      <c r="P35" s="88">
        <f>MAX(P8:P31)</f>
        <v>7.3014999999999999</v>
      </c>
      <c r="Q35" s="87"/>
      <c r="R35" s="88">
        <f>MAX(R8:R31)</f>
        <v>9.5298999999999996</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44918</v>
      </c>
      <c r="C8" s="60">
        <f>VLOOKUP($A8,'Return Data'!$B$7:$R$2292,4,0)</f>
        <v>67.072900000000004</v>
      </c>
      <c r="D8" s="60">
        <f>VLOOKUP($A8,'Return Data'!$B$7:$R$2292,9,0)</f>
        <v>6.9286000000000003</v>
      </c>
      <c r="E8" s="61">
        <f t="shared" ref="E8:E34" si="0">RANK(D8,D$8:D$34,0)</f>
        <v>3</v>
      </c>
      <c r="F8" s="60">
        <f>VLOOKUP($A8,'Return Data'!$B$7:$R$2292,10,0)</f>
        <v>7.8811</v>
      </c>
      <c r="G8" s="61">
        <f t="shared" ref="G8:G34" si="1">RANK(F8,F$8:F$34,0)</f>
        <v>11</v>
      </c>
      <c r="H8" s="60">
        <f>VLOOKUP($A8,'Return Data'!$B$7:$R$2292,11,0)</f>
        <v>6.5880000000000001</v>
      </c>
      <c r="I8" s="61">
        <f t="shared" ref="I8:I34" si="2">RANK(H8,H$8:H$34,0)</f>
        <v>15</v>
      </c>
      <c r="J8" s="60">
        <f>VLOOKUP($A8,'Return Data'!$B$7:$R$2292,12,0)</f>
        <v>2.0055000000000001</v>
      </c>
      <c r="K8" s="61">
        <f t="shared" ref="K8:K34" si="3">RANK(J8,J$8:J$34,0)</f>
        <v>22</v>
      </c>
      <c r="L8" s="60">
        <f>VLOOKUP($A8,'Return Data'!$B$7:$R$2292,13,0)</f>
        <v>1.8734999999999999</v>
      </c>
      <c r="M8" s="61">
        <f t="shared" ref="M8:M34" si="4">RANK(L8,L$8:L$34,0)</f>
        <v>13</v>
      </c>
      <c r="N8" s="60">
        <f>VLOOKUP($A8,'Return Data'!$B$7:$R$2292,17,0)</f>
        <v>2.827</v>
      </c>
      <c r="O8" s="61">
        <f t="shared" ref="O8:O34" si="5">RANK(N8,N$8:N$34,0)</f>
        <v>5</v>
      </c>
      <c r="P8" s="60">
        <f>VLOOKUP($A8,'Return Data'!$B$7:$R$2292,14,0)</f>
        <v>5.7046999999999999</v>
      </c>
      <c r="Q8" s="61">
        <f t="shared" ref="Q8:Q34" si="6">RANK(P8,P$8:P$34,0)</f>
        <v>8</v>
      </c>
      <c r="R8" s="60">
        <f>VLOOKUP($A8,'Return Data'!$B$7:$R$2292,16,0)</f>
        <v>8.5429999999999993</v>
      </c>
      <c r="S8" s="62">
        <f t="shared" ref="S8:S34" si="7">RANK(R8,R$8:R$34,0)</f>
        <v>5</v>
      </c>
    </row>
    <row r="9" spans="1:19" x14ac:dyDescent="0.3">
      <c r="A9" s="77" t="s">
        <v>1234</v>
      </c>
      <c r="B9" s="59">
        <f>VLOOKUP($A9,'Return Data'!$B$7:$R$2292,3,0)</f>
        <v>44918</v>
      </c>
      <c r="C9" s="60">
        <f>VLOOKUP($A9,'Return Data'!$B$7:$R$2292,4,0)</f>
        <v>20.837399999999999</v>
      </c>
      <c r="D9" s="60">
        <f>VLOOKUP($A9,'Return Data'!$B$7:$R$2292,9,0)</f>
        <v>3.0731000000000002</v>
      </c>
      <c r="E9" s="61">
        <f t="shared" si="0"/>
        <v>25</v>
      </c>
      <c r="F9" s="60">
        <f>VLOOKUP($A9,'Return Data'!$B$7:$R$2292,10,0)</f>
        <v>4.7228000000000003</v>
      </c>
      <c r="G9" s="61">
        <f t="shared" si="1"/>
        <v>24</v>
      </c>
      <c r="H9" s="60">
        <f>VLOOKUP($A9,'Return Data'!$B$7:$R$2292,11,0)</f>
        <v>6.0373000000000001</v>
      </c>
      <c r="I9" s="61">
        <f t="shared" si="2"/>
        <v>19</v>
      </c>
      <c r="J9" s="60">
        <f>VLOOKUP($A9,'Return Data'!$B$7:$R$2292,12,0)</f>
        <v>2.9809000000000001</v>
      </c>
      <c r="K9" s="61">
        <f t="shared" si="3"/>
        <v>9</v>
      </c>
      <c r="L9" s="60">
        <f>VLOOKUP($A9,'Return Data'!$B$7:$R$2292,13,0)</f>
        <v>2.3517999999999999</v>
      </c>
      <c r="M9" s="61">
        <f t="shared" si="4"/>
        <v>9</v>
      </c>
      <c r="N9" s="60">
        <f>VLOOKUP($A9,'Return Data'!$B$7:$R$2292,17,0)</f>
        <v>2.5215999999999998</v>
      </c>
      <c r="O9" s="61">
        <f t="shared" si="5"/>
        <v>7</v>
      </c>
      <c r="P9" s="60">
        <f>VLOOKUP($A9,'Return Data'!$B$7:$R$2292,14,0)</f>
        <v>5.8716999999999997</v>
      </c>
      <c r="Q9" s="61">
        <f t="shared" si="6"/>
        <v>5</v>
      </c>
      <c r="R9" s="60">
        <f>VLOOKUP($A9,'Return Data'!$B$7:$R$2292,16,0)</f>
        <v>6.9520999999999997</v>
      </c>
      <c r="S9" s="62">
        <f t="shared" si="7"/>
        <v>19</v>
      </c>
    </row>
    <row r="10" spans="1:19" x14ac:dyDescent="0.3">
      <c r="A10" s="77" t="s">
        <v>1954</v>
      </c>
      <c r="B10" s="59">
        <f>VLOOKUP($A10,'Return Data'!$B$7:$R$2292,3,0)</f>
        <v>44918</v>
      </c>
      <c r="C10" s="60">
        <f>VLOOKUP($A10,'Return Data'!$B$7:$R$2292,4,0)</f>
        <v>34.641500000000001</v>
      </c>
      <c r="D10" s="60">
        <f>VLOOKUP($A10,'Return Data'!$B$7:$R$2292,9,0)</f>
        <v>7.6837</v>
      </c>
      <c r="E10" s="61">
        <f t="shared" si="0"/>
        <v>1</v>
      </c>
      <c r="F10" s="60">
        <f>VLOOKUP($A10,'Return Data'!$B$7:$R$2292,10,0)</f>
        <v>7.4151999999999996</v>
      </c>
      <c r="G10" s="61">
        <f t="shared" si="1"/>
        <v>13</v>
      </c>
      <c r="H10" s="60">
        <f>VLOOKUP($A10,'Return Data'!$B$7:$R$2292,11,0)</f>
        <v>6.7477</v>
      </c>
      <c r="I10" s="61">
        <f t="shared" si="2"/>
        <v>14</v>
      </c>
      <c r="J10" s="60">
        <f>VLOOKUP($A10,'Return Data'!$B$7:$R$2292,12,0)</f>
        <v>2.3283</v>
      </c>
      <c r="K10" s="61">
        <f t="shared" si="3"/>
        <v>19</v>
      </c>
      <c r="L10" s="60">
        <f>VLOOKUP($A10,'Return Data'!$B$7:$R$2292,13,0)</f>
        <v>1.3226</v>
      </c>
      <c r="M10" s="61">
        <f t="shared" si="4"/>
        <v>19</v>
      </c>
      <c r="N10" s="60">
        <f>VLOOKUP($A10,'Return Data'!$B$7:$R$2292,17,0)</f>
        <v>1.786</v>
      </c>
      <c r="O10" s="61">
        <f t="shared" si="5"/>
        <v>18</v>
      </c>
      <c r="P10" s="60">
        <f>VLOOKUP($A10,'Return Data'!$B$7:$R$2292,14,0)</f>
        <v>4.3731</v>
      </c>
      <c r="Q10" s="61">
        <f t="shared" si="6"/>
        <v>21</v>
      </c>
      <c r="R10" s="60">
        <f>VLOOKUP($A10,'Return Data'!$B$7:$R$2292,16,0)</f>
        <v>6.1638000000000002</v>
      </c>
      <c r="S10" s="62">
        <f t="shared" si="7"/>
        <v>24</v>
      </c>
    </row>
    <row r="11" spans="1:19" x14ac:dyDescent="0.3">
      <c r="A11" s="77" t="s">
        <v>1831</v>
      </c>
      <c r="B11" s="59">
        <f>VLOOKUP($A11,'Return Data'!$B$7:$R$2292,3,0)</f>
        <v>44918</v>
      </c>
      <c r="C11" s="60">
        <f>VLOOKUP($A11,'Return Data'!$B$7:$R$2292,4,0)</f>
        <v>62.8827</v>
      </c>
      <c r="D11" s="60">
        <f>VLOOKUP($A11,'Return Data'!$B$7:$R$2292,9,0)</f>
        <v>6.2523999999999997</v>
      </c>
      <c r="E11" s="61">
        <f t="shared" si="0"/>
        <v>5</v>
      </c>
      <c r="F11" s="60">
        <f>VLOOKUP($A11,'Return Data'!$B$7:$R$2292,10,0)</f>
        <v>8.3794000000000004</v>
      </c>
      <c r="G11" s="61">
        <f t="shared" si="1"/>
        <v>8</v>
      </c>
      <c r="H11" s="60">
        <f>VLOOKUP($A11,'Return Data'!$B$7:$R$2292,11,0)</f>
        <v>6.1054000000000004</v>
      </c>
      <c r="I11" s="61">
        <f t="shared" si="2"/>
        <v>18</v>
      </c>
      <c r="J11" s="60">
        <f>VLOOKUP($A11,'Return Data'!$B$7:$R$2292,12,0)</f>
        <v>2.7614000000000001</v>
      </c>
      <c r="K11" s="61">
        <f t="shared" si="3"/>
        <v>13</v>
      </c>
      <c r="L11" s="60">
        <f>VLOOKUP($A11,'Return Data'!$B$7:$R$2292,13,0)</f>
        <v>2.3121999999999998</v>
      </c>
      <c r="M11" s="61">
        <f t="shared" si="4"/>
        <v>10</v>
      </c>
      <c r="N11" s="60">
        <f>VLOOKUP($A11,'Return Data'!$B$7:$R$2292,17,0)</f>
        <v>2.2174999999999998</v>
      </c>
      <c r="O11" s="61">
        <f t="shared" si="5"/>
        <v>11</v>
      </c>
      <c r="P11" s="60">
        <f>VLOOKUP($A11,'Return Data'!$B$7:$R$2292,14,0)</f>
        <v>4.7668999999999997</v>
      </c>
      <c r="Q11" s="61">
        <f t="shared" si="6"/>
        <v>15</v>
      </c>
      <c r="R11" s="60">
        <f>VLOOKUP($A11,'Return Data'!$B$7:$R$2292,16,0)</f>
        <v>8.3224999999999998</v>
      </c>
      <c r="S11" s="62">
        <f t="shared" si="7"/>
        <v>7</v>
      </c>
    </row>
    <row r="12" spans="1:19" x14ac:dyDescent="0.3">
      <c r="A12" s="77" t="s">
        <v>813</v>
      </c>
      <c r="B12" s="59">
        <f>VLOOKUP($A12,'Return Data'!$B$7:$R$2292,3,0)</f>
        <v>44918</v>
      </c>
      <c r="C12" s="60">
        <f>VLOOKUP($A12,'Return Data'!$B$7:$R$2292,4,0)</f>
        <v>17.7104</v>
      </c>
      <c r="D12" s="60">
        <f>VLOOKUP($A12,'Return Data'!$B$7:$R$2292,9,0)</f>
        <v>4.7656000000000001</v>
      </c>
      <c r="E12" s="61">
        <f t="shared" si="0"/>
        <v>18</v>
      </c>
      <c r="F12" s="60">
        <f>VLOOKUP($A12,'Return Data'!$B$7:$R$2292,10,0)</f>
        <v>8.7522000000000002</v>
      </c>
      <c r="G12" s="61">
        <f t="shared" si="1"/>
        <v>3</v>
      </c>
      <c r="H12" s="60">
        <f>VLOOKUP($A12,'Return Data'!$B$7:$R$2292,11,0)</f>
        <v>7.5481999999999996</v>
      </c>
      <c r="I12" s="61">
        <f t="shared" si="2"/>
        <v>9</v>
      </c>
      <c r="J12" s="60">
        <f>VLOOKUP($A12,'Return Data'!$B$7:$R$2292,12,0)</f>
        <v>1.7786999999999999</v>
      </c>
      <c r="K12" s="61">
        <f t="shared" si="3"/>
        <v>25</v>
      </c>
      <c r="L12" s="60">
        <f>VLOOKUP($A12,'Return Data'!$B$7:$R$2292,13,0)</f>
        <v>0.2286</v>
      </c>
      <c r="M12" s="61">
        <f t="shared" si="4"/>
        <v>26</v>
      </c>
      <c r="N12" s="60">
        <f>VLOOKUP($A12,'Return Data'!$B$7:$R$2292,17,0)</f>
        <v>0.63360000000000005</v>
      </c>
      <c r="O12" s="61">
        <f t="shared" si="5"/>
        <v>26</v>
      </c>
      <c r="P12" s="60">
        <f>VLOOKUP($A12,'Return Data'!$B$7:$R$2292,14,0)</f>
        <v>4.0891999999999999</v>
      </c>
      <c r="Q12" s="61">
        <f t="shared" si="6"/>
        <v>24</v>
      </c>
      <c r="R12" s="60">
        <f>VLOOKUP($A12,'Return Data'!$B$7:$R$2292,16,0)</f>
        <v>7.1768000000000001</v>
      </c>
      <c r="S12" s="62">
        <f t="shared" si="7"/>
        <v>18</v>
      </c>
    </row>
    <row r="13" spans="1:19" x14ac:dyDescent="0.3">
      <c r="A13" s="77" t="s">
        <v>1236</v>
      </c>
      <c r="B13" s="59">
        <f>VLOOKUP($A13,'Return Data'!$B$7:$R$2292,3,0)</f>
        <v>44918</v>
      </c>
      <c r="C13" s="60">
        <f>VLOOKUP($A13,'Return Data'!$B$7:$R$2292,4,0)</f>
        <v>78.209199999999996</v>
      </c>
      <c r="D13" s="60">
        <f>VLOOKUP($A13,'Return Data'!$B$7:$R$2292,9,0)</f>
        <v>3.8578000000000001</v>
      </c>
      <c r="E13" s="61">
        <f t="shared" si="0"/>
        <v>21</v>
      </c>
      <c r="F13" s="60">
        <f>VLOOKUP($A13,'Return Data'!$B$7:$R$2292,10,0)</f>
        <v>6.6376999999999997</v>
      </c>
      <c r="G13" s="61">
        <f t="shared" si="1"/>
        <v>19</v>
      </c>
      <c r="H13" s="60">
        <f>VLOOKUP($A13,'Return Data'!$B$7:$R$2292,11,0)</f>
        <v>6.3243999999999998</v>
      </c>
      <c r="I13" s="61">
        <f t="shared" si="2"/>
        <v>17</v>
      </c>
      <c r="J13" s="60">
        <f>VLOOKUP($A13,'Return Data'!$B$7:$R$2292,12,0)</f>
        <v>3.4771999999999998</v>
      </c>
      <c r="K13" s="61">
        <f t="shared" si="3"/>
        <v>6</v>
      </c>
      <c r="L13" s="60">
        <f>VLOOKUP($A13,'Return Data'!$B$7:$R$2292,13,0)</f>
        <v>2.6206999999999998</v>
      </c>
      <c r="M13" s="61">
        <f t="shared" si="4"/>
        <v>4</v>
      </c>
      <c r="N13" s="60">
        <f>VLOOKUP($A13,'Return Data'!$B$7:$R$2292,17,0)</f>
        <v>2.9952999999999999</v>
      </c>
      <c r="O13" s="61">
        <f t="shared" si="5"/>
        <v>4</v>
      </c>
      <c r="P13" s="60">
        <f>VLOOKUP($A13,'Return Data'!$B$7:$R$2292,14,0)</f>
        <v>6.1775000000000002</v>
      </c>
      <c r="Q13" s="61">
        <f t="shared" si="6"/>
        <v>4</v>
      </c>
      <c r="R13" s="60">
        <f>VLOOKUP($A13,'Return Data'!$B$7:$R$2292,16,0)</f>
        <v>9.2509999999999994</v>
      </c>
      <c r="S13" s="62">
        <f t="shared" si="7"/>
        <v>2</v>
      </c>
    </row>
    <row r="14" spans="1:19" x14ac:dyDescent="0.3">
      <c r="A14" s="77" t="s">
        <v>1238</v>
      </c>
      <c r="B14" s="59">
        <f>VLOOKUP($A14,'Return Data'!$B$7:$R$2292,3,0)</f>
        <v>44918</v>
      </c>
      <c r="C14" s="60">
        <f>VLOOKUP($A14,'Return Data'!$B$7:$R$2292,4,0)</f>
        <v>20.300599999999999</v>
      </c>
      <c r="D14" s="60">
        <f>VLOOKUP($A14,'Return Data'!$B$7:$R$2292,9,0)</f>
        <v>3.3835999999999999</v>
      </c>
      <c r="E14" s="61">
        <f t="shared" si="0"/>
        <v>23</v>
      </c>
      <c r="F14" s="60">
        <f>VLOOKUP($A14,'Return Data'!$B$7:$R$2292,10,0)</f>
        <v>7.2782</v>
      </c>
      <c r="G14" s="61">
        <f t="shared" si="1"/>
        <v>14</v>
      </c>
      <c r="H14" s="60">
        <f>VLOOKUP($A14,'Return Data'!$B$7:$R$2292,11,0)</f>
        <v>6.7686000000000002</v>
      </c>
      <c r="I14" s="61">
        <f t="shared" si="2"/>
        <v>13</v>
      </c>
      <c r="J14" s="60">
        <f>VLOOKUP($A14,'Return Data'!$B$7:$R$2292,12,0)</f>
        <v>2.9746999999999999</v>
      </c>
      <c r="K14" s="61">
        <f t="shared" si="3"/>
        <v>10</v>
      </c>
      <c r="L14" s="60">
        <f>VLOOKUP($A14,'Return Data'!$B$7:$R$2292,13,0)</f>
        <v>2.4769999999999999</v>
      </c>
      <c r="M14" s="61">
        <f t="shared" si="4"/>
        <v>6</v>
      </c>
      <c r="N14" s="60">
        <f>VLOOKUP($A14,'Return Data'!$B$7:$R$2292,17,0)</f>
        <v>3.4234</v>
      </c>
      <c r="O14" s="61">
        <f t="shared" si="5"/>
        <v>3</v>
      </c>
      <c r="P14" s="60">
        <f>VLOOKUP($A14,'Return Data'!$B$7:$R$2292,14,0)</f>
        <v>6.6658999999999997</v>
      </c>
      <c r="Q14" s="61">
        <f t="shared" si="6"/>
        <v>2</v>
      </c>
      <c r="R14" s="60">
        <f>VLOOKUP($A14,'Return Data'!$B$7:$R$2292,16,0)</f>
        <v>8.3168000000000006</v>
      </c>
      <c r="S14" s="62">
        <f t="shared" si="7"/>
        <v>8</v>
      </c>
    </row>
    <row r="15" spans="1:19" x14ac:dyDescent="0.3">
      <c r="A15" s="77" t="s">
        <v>1239</v>
      </c>
      <c r="B15" s="59">
        <f>VLOOKUP($A15,'Return Data'!$B$7:$R$2292,3,0)</f>
        <v>44918</v>
      </c>
      <c r="C15" s="60">
        <f>VLOOKUP($A15,'Return Data'!$B$7:$R$2292,4,0)</f>
        <v>49.781300000000002</v>
      </c>
      <c r="D15" s="60">
        <f>VLOOKUP($A15,'Return Data'!$B$7:$R$2292,9,0)</f>
        <v>3.1168</v>
      </c>
      <c r="E15" s="61">
        <f t="shared" si="0"/>
        <v>24</v>
      </c>
      <c r="F15" s="60">
        <f>VLOOKUP($A15,'Return Data'!$B$7:$R$2292,10,0)</f>
        <v>7.1920999999999999</v>
      </c>
      <c r="G15" s="61">
        <f t="shared" si="1"/>
        <v>15</v>
      </c>
      <c r="H15" s="60">
        <f>VLOOKUP($A15,'Return Data'!$B$7:$R$2292,11,0)</f>
        <v>5.5321999999999996</v>
      </c>
      <c r="I15" s="61">
        <f t="shared" si="2"/>
        <v>23</v>
      </c>
      <c r="J15" s="60">
        <f>VLOOKUP($A15,'Return Data'!$B$7:$R$2292,12,0)</f>
        <v>2.5165000000000002</v>
      </c>
      <c r="K15" s="61">
        <f t="shared" si="3"/>
        <v>17</v>
      </c>
      <c r="L15" s="60">
        <f>VLOOKUP($A15,'Return Data'!$B$7:$R$2292,13,0)</f>
        <v>2.5255999999999998</v>
      </c>
      <c r="M15" s="61">
        <f t="shared" si="4"/>
        <v>5</v>
      </c>
      <c r="N15" s="60">
        <f>VLOOKUP($A15,'Return Data'!$B$7:$R$2292,17,0)</f>
        <v>2.4173</v>
      </c>
      <c r="O15" s="61">
        <f t="shared" si="5"/>
        <v>10</v>
      </c>
      <c r="P15" s="60">
        <f>VLOOKUP($A15,'Return Data'!$B$7:$R$2292,14,0)</f>
        <v>4.3254999999999999</v>
      </c>
      <c r="Q15" s="61">
        <f t="shared" si="6"/>
        <v>22</v>
      </c>
      <c r="R15" s="60">
        <f>VLOOKUP($A15,'Return Data'!$B$7:$R$2292,16,0)</f>
        <v>7.9202000000000004</v>
      </c>
      <c r="S15" s="62">
        <f t="shared" si="7"/>
        <v>12</v>
      </c>
    </row>
    <row r="16" spans="1:19" x14ac:dyDescent="0.3">
      <c r="A16" s="77" t="s">
        <v>1241</v>
      </c>
      <c r="B16" s="59">
        <f>VLOOKUP($A16,'Return Data'!$B$7:$R$2292,3,0)</f>
        <v>44918</v>
      </c>
      <c r="C16" s="60">
        <f>VLOOKUP($A16,'Return Data'!$B$7:$R$2292,4,0)</f>
        <v>45.606699999999996</v>
      </c>
      <c r="D16" s="60">
        <f>VLOOKUP($A16,'Return Data'!$B$7:$R$2292,9,0)</f>
        <v>5.9055999999999997</v>
      </c>
      <c r="E16" s="61">
        <f t="shared" si="0"/>
        <v>7</v>
      </c>
      <c r="F16" s="60">
        <f>VLOOKUP($A16,'Return Data'!$B$7:$R$2292,10,0)</f>
        <v>7.8532000000000002</v>
      </c>
      <c r="G16" s="61">
        <f t="shared" si="1"/>
        <v>12</v>
      </c>
      <c r="H16" s="60">
        <f>VLOOKUP($A16,'Return Data'!$B$7:$R$2292,11,0)</f>
        <v>6.4572000000000003</v>
      </c>
      <c r="I16" s="61">
        <f t="shared" si="2"/>
        <v>16</v>
      </c>
      <c r="J16" s="60">
        <f>VLOOKUP($A16,'Return Data'!$B$7:$R$2292,12,0)</f>
        <v>2.3519999999999999</v>
      </c>
      <c r="K16" s="61">
        <f t="shared" si="3"/>
        <v>18</v>
      </c>
      <c r="L16" s="60">
        <f>VLOOKUP($A16,'Return Data'!$B$7:$R$2292,13,0)</f>
        <v>1.6240000000000001</v>
      </c>
      <c r="M16" s="61">
        <f t="shared" si="4"/>
        <v>17</v>
      </c>
      <c r="N16" s="60">
        <f>VLOOKUP($A16,'Return Data'!$B$7:$R$2292,17,0)</f>
        <v>2.1231</v>
      </c>
      <c r="O16" s="61">
        <f t="shared" si="5"/>
        <v>13</v>
      </c>
      <c r="P16" s="60">
        <f>VLOOKUP($A16,'Return Data'!$B$7:$R$2292,14,0)</f>
        <v>4.8155000000000001</v>
      </c>
      <c r="Q16" s="61">
        <f t="shared" si="6"/>
        <v>14</v>
      </c>
      <c r="R16" s="60">
        <f>VLOOKUP($A16,'Return Data'!$B$7:$R$2292,16,0)</f>
        <v>7.3387000000000002</v>
      </c>
      <c r="S16" s="62">
        <f t="shared" si="7"/>
        <v>16</v>
      </c>
    </row>
    <row r="17" spans="1:19" x14ac:dyDescent="0.3">
      <c r="A17" s="102" t="s">
        <v>2057</v>
      </c>
      <c r="B17" s="59">
        <f>VLOOKUP($A17,'Return Data'!$B$7:$R$2292,3,0)</f>
        <v>44918</v>
      </c>
      <c r="C17" s="60">
        <f>VLOOKUP($A17,'Return Data'!$B$7:$R$2292,4,0)</f>
        <v>55.819200000000002</v>
      </c>
      <c r="D17" s="60">
        <f>VLOOKUP($A17,'Return Data'!$B$7:$R$2292,9,0)</f>
        <v>3.9076</v>
      </c>
      <c r="E17" s="61">
        <f t="shared" si="0"/>
        <v>20</v>
      </c>
      <c r="F17" s="60">
        <f>VLOOKUP($A17,'Return Data'!$B$7:$R$2292,10,0)</f>
        <v>5.1889000000000003</v>
      </c>
      <c r="G17" s="61">
        <f t="shared" si="1"/>
        <v>23</v>
      </c>
      <c r="H17" s="60">
        <f>VLOOKUP($A17,'Return Data'!$B$7:$R$2292,11,0)</f>
        <v>5.5911999999999997</v>
      </c>
      <c r="I17" s="61">
        <f t="shared" si="2"/>
        <v>22</v>
      </c>
      <c r="J17" s="60">
        <f>VLOOKUP($A17,'Return Data'!$B$7:$R$2292,12,0)</f>
        <v>3.4310999999999998</v>
      </c>
      <c r="K17" s="61">
        <f t="shared" si="3"/>
        <v>8</v>
      </c>
      <c r="L17" s="60">
        <f>VLOOKUP($A17,'Return Data'!$B$7:$R$2292,13,0)</f>
        <v>1.8177000000000001</v>
      </c>
      <c r="M17" s="61">
        <f t="shared" si="4"/>
        <v>14</v>
      </c>
      <c r="N17" s="60">
        <f>VLOOKUP($A17,'Return Data'!$B$7:$R$2292,17,0)</f>
        <v>1.4113</v>
      </c>
      <c r="O17" s="61">
        <f t="shared" si="5"/>
        <v>23</v>
      </c>
      <c r="P17" s="60">
        <f>VLOOKUP($A17,'Return Data'!$B$7:$R$2292,14,0)</f>
        <v>4.5683999999999996</v>
      </c>
      <c r="Q17" s="61">
        <f t="shared" si="6"/>
        <v>18</v>
      </c>
      <c r="R17" s="60">
        <f>VLOOKUP($A17,'Return Data'!$B$7:$R$2292,16,0)</f>
        <v>7.8510999999999997</v>
      </c>
      <c r="S17" s="62">
        <f t="shared" si="7"/>
        <v>13</v>
      </c>
    </row>
    <row r="18" spans="1:19" x14ac:dyDescent="0.3">
      <c r="A18" s="77" t="s">
        <v>814</v>
      </c>
      <c r="B18" s="59">
        <f>VLOOKUP($A18,'Return Data'!$B$7:$R$2292,3,0)</f>
        <v>44918</v>
      </c>
      <c r="C18" s="60">
        <f>VLOOKUP($A18,'Return Data'!$B$7:$R$2292,4,0)</f>
        <v>19.922899999999998</v>
      </c>
      <c r="D18" s="60">
        <f>VLOOKUP($A18,'Return Data'!$B$7:$R$2292,9,0)</f>
        <v>5.0282999999999998</v>
      </c>
      <c r="E18" s="61">
        <f t="shared" si="0"/>
        <v>14</v>
      </c>
      <c r="F18" s="60">
        <f>VLOOKUP($A18,'Return Data'!$B$7:$R$2292,10,0)</f>
        <v>8.5181000000000004</v>
      </c>
      <c r="G18" s="61">
        <f t="shared" si="1"/>
        <v>4</v>
      </c>
      <c r="H18" s="60">
        <f>VLOOKUP($A18,'Return Data'!$B$7:$R$2292,11,0)</f>
        <v>7.8864999999999998</v>
      </c>
      <c r="I18" s="61">
        <f t="shared" si="2"/>
        <v>7</v>
      </c>
      <c r="J18" s="60">
        <f>VLOOKUP($A18,'Return Data'!$B$7:$R$2292,12,0)</f>
        <v>2.2286000000000001</v>
      </c>
      <c r="K18" s="61">
        <f t="shared" si="3"/>
        <v>20</v>
      </c>
      <c r="L18" s="60">
        <f>VLOOKUP($A18,'Return Data'!$B$7:$R$2292,13,0)</f>
        <v>1.1464000000000001</v>
      </c>
      <c r="M18" s="61">
        <f t="shared" si="4"/>
        <v>21</v>
      </c>
      <c r="N18" s="60">
        <f>VLOOKUP($A18,'Return Data'!$B$7:$R$2292,17,0)</f>
        <v>2.1648999999999998</v>
      </c>
      <c r="O18" s="61">
        <f t="shared" si="5"/>
        <v>12</v>
      </c>
      <c r="P18" s="60">
        <f>VLOOKUP($A18,'Return Data'!$B$7:$R$2292,14,0)</f>
        <v>5.8136000000000001</v>
      </c>
      <c r="Q18" s="61">
        <f t="shared" si="6"/>
        <v>7</v>
      </c>
      <c r="R18" s="60">
        <f>VLOOKUP($A18,'Return Data'!$B$7:$R$2292,16,0)</f>
        <v>8.6755999999999993</v>
      </c>
      <c r="S18" s="62">
        <f t="shared" si="7"/>
        <v>4</v>
      </c>
    </row>
    <row r="19" spans="1:19" x14ac:dyDescent="0.3">
      <c r="A19" s="77" t="s">
        <v>1243</v>
      </c>
      <c r="B19" s="59">
        <f>VLOOKUP($A19,'Return Data'!$B$7:$R$2292,3,0)</f>
        <v>44918</v>
      </c>
      <c r="C19" s="60">
        <f>VLOOKUP($A19,'Return Data'!$B$7:$R$2292,4,0)</f>
        <v>83.761600000000001</v>
      </c>
      <c r="D19" s="60">
        <f>VLOOKUP($A19,'Return Data'!$B$7:$R$2292,9,0)</f>
        <v>5.3</v>
      </c>
      <c r="E19" s="61">
        <f t="shared" si="0"/>
        <v>10</v>
      </c>
      <c r="F19" s="60">
        <f>VLOOKUP($A19,'Return Data'!$B$7:$R$2292,10,0)</f>
        <v>5.8746999999999998</v>
      </c>
      <c r="G19" s="61">
        <f t="shared" si="1"/>
        <v>21</v>
      </c>
      <c r="H19" s="60">
        <f>VLOOKUP($A19,'Return Data'!$B$7:$R$2292,11,0)</f>
        <v>9.6479999999999997</v>
      </c>
      <c r="I19" s="61">
        <f t="shared" si="2"/>
        <v>1</v>
      </c>
      <c r="J19" s="60">
        <f>VLOOKUP($A19,'Return Data'!$B$7:$R$2292,12,0)</f>
        <v>5.4874000000000001</v>
      </c>
      <c r="K19" s="61">
        <f t="shared" si="3"/>
        <v>1</v>
      </c>
      <c r="L19" s="60">
        <f>VLOOKUP($A19,'Return Data'!$B$7:$R$2292,13,0)</f>
        <v>3.6059000000000001</v>
      </c>
      <c r="M19" s="61">
        <f t="shared" si="4"/>
        <v>2</v>
      </c>
      <c r="N19" s="60">
        <f>VLOOKUP($A19,'Return Data'!$B$7:$R$2292,17,0)</f>
        <v>3.8433999999999999</v>
      </c>
      <c r="O19" s="61">
        <f t="shared" si="5"/>
        <v>1</v>
      </c>
      <c r="P19" s="60">
        <f>VLOOKUP($A19,'Return Data'!$B$7:$R$2292,14,0)</f>
        <v>6.6670999999999996</v>
      </c>
      <c r="Q19" s="61">
        <f t="shared" si="6"/>
        <v>1</v>
      </c>
      <c r="R19" s="60">
        <f>VLOOKUP($A19,'Return Data'!$B$7:$R$2292,16,0)</f>
        <v>9.5244999999999997</v>
      </c>
      <c r="S19" s="62">
        <f t="shared" si="7"/>
        <v>1</v>
      </c>
    </row>
    <row r="20" spans="1:19" x14ac:dyDescent="0.3">
      <c r="A20" s="77" t="s">
        <v>1245</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44918</v>
      </c>
      <c r="C21" s="60">
        <f>VLOOKUP($A21,'Return Data'!$B$7:$R$2292,4,0)</f>
        <v>36.887500000000003</v>
      </c>
      <c r="D21" s="60">
        <f>VLOOKUP($A21,'Return Data'!$B$7:$R$2292,9,0)</f>
        <v>4.5720999999999998</v>
      </c>
      <c r="E21" s="61">
        <f t="shared" si="0"/>
        <v>19</v>
      </c>
      <c r="F21" s="60">
        <f>VLOOKUP($A21,'Return Data'!$B$7:$R$2292,10,0)</f>
        <v>8.4003999999999994</v>
      </c>
      <c r="G21" s="61">
        <f t="shared" si="1"/>
        <v>6</v>
      </c>
      <c r="H21" s="60">
        <f>VLOOKUP($A21,'Return Data'!$B$7:$R$2292,11,0)</f>
        <v>7.8913000000000002</v>
      </c>
      <c r="I21" s="61">
        <f t="shared" si="2"/>
        <v>6</v>
      </c>
      <c r="J21" s="60">
        <f>VLOOKUP($A21,'Return Data'!$B$7:$R$2292,12,0)</f>
        <v>1.9952000000000001</v>
      </c>
      <c r="K21" s="61">
        <f t="shared" si="3"/>
        <v>23</v>
      </c>
      <c r="L21" s="60">
        <f>VLOOKUP($A21,'Return Data'!$B$7:$R$2292,13,0)</f>
        <v>0.8095</v>
      </c>
      <c r="M21" s="61">
        <f t="shared" si="4"/>
        <v>24</v>
      </c>
      <c r="N21" s="60">
        <f>VLOOKUP($A21,'Return Data'!$B$7:$R$2292,17,0)</f>
        <v>1.3988</v>
      </c>
      <c r="O21" s="61">
        <f t="shared" si="5"/>
        <v>24</v>
      </c>
      <c r="P21" s="60">
        <f>VLOOKUP($A21,'Return Data'!$B$7:$R$2292,14,0)</f>
        <v>5.1254</v>
      </c>
      <c r="Q21" s="61">
        <f t="shared" si="6"/>
        <v>11</v>
      </c>
      <c r="R21" s="60">
        <f>VLOOKUP($A21,'Return Data'!$B$7:$R$2292,16,0)</f>
        <v>6.4748000000000001</v>
      </c>
      <c r="S21" s="62">
        <f t="shared" si="7"/>
        <v>22</v>
      </c>
    </row>
    <row r="22" spans="1:19" x14ac:dyDescent="0.3">
      <c r="A22" s="77" t="s">
        <v>1248</v>
      </c>
      <c r="B22" s="59">
        <f>VLOOKUP($A22,'Return Data'!$B$7:$R$2292,3,0)</f>
        <v>44918</v>
      </c>
      <c r="C22" s="60">
        <f>VLOOKUP($A22,'Return Data'!$B$7:$R$2292,4,0)</f>
        <v>28.895299999999999</v>
      </c>
      <c r="D22" s="60">
        <f>VLOOKUP($A22,'Return Data'!$B$7:$R$2292,9,0)</f>
        <v>5.4008000000000003</v>
      </c>
      <c r="E22" s="61">
        <f t="shared" si="0"/>
        <v>9</v>
      </c>
      <c r="F22" s="60">
        <f>VLOOKUP($A22,'Return Data'!$B$7:$R$2292,10,0)</f>
        <v>8.2102000000000004</v>
      </c>
      <c r="G22" s="61">
        <f t="shared" si="1"/>
        <v>9</v>
      </c>
      <c r="H22" s="60">
        <f>VLOOKUP($A22,'Return Data'!$B$7:$R$2292,11,0)</f>
        <v>5.6136999999999997</v>
      </c>
      <c r="I22" s="61">
        <f t="shared" si="2"/>
        <v>21</v>
      </c>
      <c r="J22" s="60">
        <f>VLOOKUP($A22,'Return Data'!$B$7:$R$2292,12,0)</f>
        <v>0.63</v>
      </c>
      <c r="K22" s="61">
        <f t="shared" si="3"/>
        <v>26</v>
      </c>
      <c r="L22" s="60">
        <f>VLOOKUP($A22,'Return Data'!$B$7:$R$2292,13,0)</f>
        <v>1.3988</v>
      </c>
      <c r="M22" s="61">
        <f t="shared" si="4"/>
        <v>18</v>
      </c>
      <c r="N22" s="60">
        <f>VLOOKUP($A22,'Return Data'!$B$7:$R$2292,17,0)</f>
        <v>1.8613999999999999</v>
      </c>
      <c r="O22" s="61">
        <f t="shared" si="5"/>
        <v>17</v>
      </c>
      <c r="P22" s="60">
        <f>VLOOKUP($A22,'Return Data'!$B$7:$R$2292,14,0)</f>
        <v>5.5883000000000003</v>
      </c>
      <c r="Q22" s="61">
        <f t="shared" si="6"/>
        <v>9</v>
      </c>
      <c r="R22" s="60">
        <f>VLOOKUP($A22,'Return Data'!$B$7:$R$2292,16,0)</f>
        <v>7.8434999999999997</v>
      </c>
      <c r="S22" s="62">
        <f t="shared" si="7"/>
        <v>14</v>
      </c>
    </row>
    <row r="23" spans="1:19" x14ac:dyDescent="0.3">
      <c r="A23" s="77" t="s">
        <v>1249</v>
      </c>
      <c r="B23" s="59">
        <f>VLOOKUP($A23,'Return Data'!$B$7:$R$2292,3,0)</f>
        <v>44918</v>
      </c>
      <c r="C23" s="60">
        <f>VLOOKUP($A23,'Return Data'!$B$7:$R$2292,4,0)</f>
        <v>2332.7894000000001</v>
      </c>
      <c r="D23" s="60">
        <f>VLOOKUP($A23,'Return Data'!$B$7:$R$2292,9,0)</f>
        <v>5.0945999999999998</v>
      </c>
      <c r="E23" s="61">
        <f t="shared" si="0"/>
        <v>12</v>
      </c>
      <c r="F23" s="60">
        <f>VLOOKUP($A23,'Return Data'!$B$7:$R$2292,10,0)</f>
        <v>6.3323</v>
      </c>
      <c r="G23" s="61">
        <f t="shared" si="1"/>
        <v>20</v>
      </c>
      <c r="H23" s="60">
        <f>VLOOKUP($A23,'Return Data'!$B$7:$R$2292,11,0)</f>
        <v>4.9269999999999996</v>
      </c>
      <c r="I23" s="61">
        <f t="shared" si="2"/>
        <v>24</v>
      </c>
      <c r="J23" s="60">
        <f>VLOOKUP($A23,'Return Data'!$B$7:$R$2292,12,0)</f>
        <v>3.9163999999999999</v>
      </c>
      <c r="K23" s="61">
        <f t="shared" si="3"/>
        <v>4</v>
      </c>
      <c r="L23" s="60">
        <f>VLOOKUP($A23,'Return Data'!$B$7:$R$2292,13,0)</f>
        <v>2.4182999999999999</v>
      </c>
      <c r="M23" s="61">
        <f t="shared" si="4"/>
        <v>7</v>
      </c>
      <c r="N23" s="60">
        <f>VLOOKUP($A23,'Return Data'!$B$7:$R$2292,17,0)</f>
        <v>1.6843999999999999</v>
      </c>
      <c r="O23" s="61">
        <f t="shared" si="5"/>
        <v>20</v>
      </c>
      <c r="P23" s="60">
        <f>VLOOKUP($A23,'Return Data'!$B$7:$R$2292,14,0)</f>
        <v>3.7328000000000001</v>
      </c>
      <c r="Q23" s="61">
        <f t="shared" si="6"/>
        <v>25</v>
      </c>
      <c r="R23" s="60">
        <f>VLOOKUP($A23,'Return Data'!$B$7:$R$2292,16,0)</f>
        <v>5.8579999999999997</v>
      </c>
      <c r="S23" s="62">
        <f t="shared" si="7"/>
        <v>25</v>
      </c>
    </row>
    <row r="24" spans="1:19" x14ac:dyDescent="0.3">
      <c r="A24" s="77" t="s">
        <v>1252</v>
      </c>
      <c r="B24" s="59">
        <f>VLOOKUP($A24,'Return Data'!$B$7:$R$2292,3,0)</f>
        <v>44918</v>
      </c>
      <c r="C24" s="60">
        <f>VLOOKUP($A24,'Return Data'!$B$7:$R$2292,4,0)</f>
        <v>80.206500000000005</v>
      </c>
      <c r="D24" s="60">
        <f>VLOOKUP($A24,'Return Data'!$B$7:$R$2292,9,0)</f>
        <v>4.8139000000000003</v>
      </c>
      <c r="E24" s="61">
        <f t="shared" si="0"/>
        <v>17</v>
      </c>
      <c r="F24" s="60">
        <f>VLOOKUP($A24,'Return Data'!$B$7:$R$2292,10,0)</f>
        <v>6.9127000000000001</v>
      </c>
      <c r="G24" s="61">
        <f t="shared" si="1"/>
        <v>16</v>
      </c>
      <c r="H24" s="60">
        <f>VLOOKUP($A24,'Return Data'!$B$7:$R$2292,11,0)</f>
        <v>8.4214000000000002</v>
      </c>
      <c r="I24" s="61">
        <f t="shared" si="2"/>
        <v>3</v>
      </c>
      <c r="J24" s="60">
        <f>VLOOKUP($A24,'Return Data'!$B$7:$R$2292,12,0)</f>
        <v>3.4641000000000002</v>
      </c>
      <c r="K24" s="61">
        <f t="shared" si="3"/>
        <v>7</v>
      </c>
      <c r="L24" s="60">
        <f>VLOOKUP($A24,'Return Data'!$B$7:$R$2292,13,0)</f>
        <v>2.3725000000000001</v>
      </c>
      <c r="M24" s="61">
        <f t="shared" si="4"/>
        <v>8</v>
      </c>
      <c r="N24" s="60">
        <f>VLOOKUP($A24,'Return Data'!$B$7:$R$2292,17,0)</f>
        <v>2.4735999999999998</v>
      </c>
      <c r="O24" s="61">
        <f t="shared" si="5"/>
        <v>8</v>
      </c>
      <c r="P24" s="60">
        <f>VLOOKUP($A24,'Return Data'!$B$7:$R$2292,14,0)</f>
        <v>5.8430999999999997</v>
      </c>
      <c r="Q24" s="61">
        <f t="shared" si="6"/>
        <v>6</v>
      </c>
      <c r="R24" s="60">
        <f>VLOOKUP($A24,'Return Data'!$B$7:$R$2292,16,0)</f>
        <v>9.0625</v>
      </c>
      <c r="S24" s="62">
        <f t="shared" si="7"/>
        <v>3</v>
      </c>
    </row>
    <row r="25" spans="1:19" x14ac:dyDescent="0.3">
      <c r="A25" s="77" t="s">
        <v>1254</v>
      </c>
      <c r="B25" s="59">
        <f>VLOOKUP($A25,'Return Data'!$B$7:$R$2292,3,0)</f>
        <v>44918</v>
      </c>
      <c r="C25" s="60">
        <f>VLOOKUP($A25,'Return Data'!$B$7:$R$2292,4,0)</f>
        <v>49.917299999999997</v>
      </c>
      <c r="D25" s="60">
        <f>VLOOKUP($A25,'Return Data'!$B$7:$R$2292,9,0)</f>
        <v>5.9321000000000002</v>
      </c>
      <c r="E25" s="61">
        <f t="shared" si="0"/>
        <v>6</v>
      </c>
      <c r="F25" s="60">
        <f>VLOOKUP($A25,'Return Data'!$B$7:$R$2292,10,0)</f>
        <v>4.4981999999999998</v>
      </c>
      <c r="G25" s="61">
        <f t="shared" si="1"/>
        <v>25</v>
      </c>
      <c r="H25" s="60">
        <f>VLOOKUP($A25,'Return Data'!$B$7:$R$2292,11,0)</f>
        <v>3.7376</v>
      </c>
      <c r="I25" s="61">
        <f t="shared" si="2"/>
        <v>26</v>
      </c>
      <c r="J25" s="60">
        <f>VLOOKUP($A25,'Return Data'!$B$7:$R$2292,12,0)</f>
        <v>1.9404999999999999</v>
      </c>
      <c r="K25" s="61">
        <f t="shared" si="3"/>
        <v>24</v>
      </c>
      <c r="L25" s="60">
        <f>VLOOKUP($A25,'Return Data'!$B$7:$R$2292,13,0)</f>
        <v>1.7701</v>
      </c>
      <c r="M25" s="61">
        <f t="shared" si="4"/>
        <v>16</v>
      </c>
      <c r="N25" s="60">
        <f>VLOOKUP($A25,'Return Data'!$B$7:$R$2292,17,0)</f>
        <v>1.8896999999999999</v>
      </c>
      <c r="O25" s="61">
        <f t="shared" si="5"/>
        <v>16</v>
      </c>
      <c r="P25" s="60">
        <f>VLOOKUP($A25,'Return Data'!$B$7:$R$2292,14,0)</f>
        <v>4.7389999999999999</v>
      </c>
      <c r="Q25" s="61">
        <f t="shared" si="6"/>
        <v>16</v>
      </c>
      <c r="R25" s="60">
        <f>VLOOKUP($A25,'Return Data'!$B$7:$R$2292,16,0)</f>
        <v>7.2138</v>
      </c>
      <c r="S25" s="62">
        <f t="shared" si="7"/>
        <v>17</v>
      </c>
    </row>
    <row r="26" spans="1:19" x14ac:dyDescent="0.3">
      <c r="A26" s="77" t="s">
        <v>2007</v>
      </c>
      <c r="B26" s="59">
        <f>VLOOKUP($A26,'Return Data'!$B$7:$R$2292,3,0)</f>
        <v>44918</v>
      </c>
      <c r="C26" s="60">
        <f>VLOOKUP($A26,'Return Data'!$B$7:$R$2292,4,0)</f>
        <v>22.653400000000001</v>
      </c>
      <c r="D26" s="60">
        <f>VLOOKUP($A26,'Return Data'!$B$7:$R$2292,9,0)</f>
        <v>5.0316999999999998</v>
      </c>
      <c r="E26" s="61">
        <f t="shared" si="0"/>
        <v>13</v>
      </c>
      <c r="F26" s="60">
        <f>VLOOKUP($A26,'Return Data'!$B$7:$R$2292,10,0)</f>
        <v>8.3835999999999995</v>
      </c>
      <c r="G26" s="61">
        <f t="shared" si="1"/>
        <v>7</v>
      </c>
      <c r="H26" s="60">
        <f>VLOOKUP($A26,'Return Data'!$B$7:$R$2292,11,0)</f>
        <v>8.2262000000000004</v>
      </c>
      <c r="I26" s="61">
        <f t="shared" si="2"/>
        <v>4</v>
      </c>
      <c r="J26" s="60">
        <f>VLOOKUP($A26,'Return Data'!$B$7:$R$2292,12,0)</f>
        <v>2.7583000000000002</v>
      </c>
      <c r="K26" s="61">
        <f t="shared" si="3"/>
        <v>14</v>
      </c>
      <c r="L26" s="60">
        <f>VLOOKUP($A26,'Return Data'!$B$7:$R$2292,13,0)</f>
        <v>1.0104</v>
      </c>
      <c r="M26" s="61">
        <f t="shared" si="4"/>
        <v>22</v>
      </c>
      <c r="N26" s="60">
        <f>VLOOKUP($A26,'Return Data'!$B$7:$R$2292,17,0)</f>
        <v>1.4381999999999999</v>
      </c>
      <c r="O26" s="61">
        <f t="shared" si="5"/>
        <v>21</v>
      </c>
      <c r="P26" s="60">
        <f>VLOOKUP($A26,'Return Data'!$B$7:$R$2292,14,0)</f>
        <v>4.4353999999999996</v>
      </c>
      <c r="Q26" s="61">
        <f t="shared" si="6"/>
        <v>20</v>
      </c>
      <c r="R26" s="60">
        <f>VLOOKUP($A26,'Return Data'!$B$7:$R$2292,16,0)</f>
        <v>6.7713000000000001</v>
      </c>
      <c r="S26" s="62">
        <f t="shared" si="7"/>
        <v>20</v>
      </c>
    </row>
    <row r="27" spans="1:19" x14ac:dyDescent="0.3">
      <c r="A27" s="77" t="s">
        <v>1995</v>
      </c>
      <c r="B27" s="59">
        <f>VLOOKUP($A27,'Return Data'!$B$7:$R$2292,3,0)</f>
        <v>44918</v>
      </c>
      <c r="C27" s="60">
        <f>VLOOKUP($A27,'Return Data'!$B$7:$R$2292,4,0)</f>
        <v>22.993099999999998</v>
      </c>
      <c r="D27" s="60">
        <f>VLOOKUP($A27,'Return Data'!$B$7:$R$2292,9,0)</f>
        <v>5.5334000000000003</v>
      </c>
      <c r="E27" s="61">
        <f t="shared" si="0"/>
        <v>8</v>
      </c>
      <c r="F27" s="60">
        <f>VLOOKUP($A27,'Return Data'!$B$7:$R$2292,10,0)</f>
        <v>8.7575000000000003</v>
      </c>
      <c r="G27" s="61">
        <f t="shared" si="1"/>
        <v>2</v>
      </c>
      <c r="H27" s="60">
        <f>VLOOKUP($A27,'Return Data'!$B$7:$R$2292,11,0)</f>
        <v>8.4893000000000001</v>
      </c>
      <c r="I27" s="61">
        <f t="shared" si="2"/>
        <v>2</v>
      </c>
      <c r="J27" s="60">
        <f>VLOOKUP($A27,'Return Data'!$B$7:$R$2292,12,0)</f>
        <v>2.8376999999999999</v>
      </c>
      <c r="K27" s="61">
        <f t="shared" si="3"/>
        <v>12</v>
      </c>
      <c r="L27" s="60">
        <f>VLOOKUP($A27,'Return Data'!$B$7:$R$2292,13,0)</f>
        <v>0.90759999999999996</v>
      </c>
      <c r="M27" s="61">
        <f t="shared" si="4"/>
        <v>23</v>
      </c>
      <c r="N27" s="60">
        <f>VLOOKUP($A27,'Return Data'!$B$7:$R$2292,17,0)</f>
        <v>1.4326000000000001</v>
      </c>
      <c r="O27" s="61">
        <f t="shared" si="5"/>
        <v>22</v>
      </c>
      <c r="P27" s="60">
        <f>VLOOKUP($A27,'Return Data'!$B$7:$R$2292,14,0)</f>
        <v>4.4401999999999999</v>
      </c>
      <c r="Q27" s="61">
        <f t="shared" si="6"/>
        <v>19</v>
      </c>
      <c r="R27" s="60">
        <f>VLOOKUP($A27,'Return Data'!$B$7:$R$2292,16,0)</f>
        <v>6.3815999999999997</v>
      </c>
      <c r="S27" s="62">
        <f t="shared" si="7"/>
        <v>23</v>
      </c>
    </row>
    <row r="28" spans="1:19" x14ac:dyDescent="0.3">
      <c r="A28" s="77" t="s">
        <v>1255</v>
      </c>
      <c r="B28" s="59">
        <f>VLOOKUP($A28,'Return Data'!$B$7:$R$2292,3,0)</f>
        <v>44918</v>
      </c>
      <c r="C28" s="60">
        <f>VLOOKUP($A28,'Return Data'!$B$7:$R$2292,4,0)</f>
        <v>31.574400000000001</v>
      </c>
      <c r="D28" s="60">
        <f>VLOOKUP($A28,'Return Data'!$B$7:$R$2292,9,0)</f>
        <v>4.9057000000000004</v>
      </c>
      <c r="E28" s="61">
        <f t="shared" si="0"/>
        <v>15</v>
      </c>
      <c r="F28" s="60">
        <f>VLOOKUP($A28,'Return Data'!$B$7:$R$2292,10,0)</f>
        <v>6.7991000000000001</v>
      </c>
      <c r="G28" s="61">
        <f t="shared" si="1"/>
        <v>17</v>
      </c>
      <c r="H28" s="60">
        <f>VLOOKUP($A28,'Return Data'!$B$7:$R$2292,11,0)</f>
        <v>7.4554</v>
      </c>
      <c r="I28" s="61">
        <f t="shared" si="2"/>
        <v>10</v>
      </c>
      <c r="J28" s="60">
        <f>VLOOKUP($A28,'Return Data'!$B$7:$R$2292,12,0)</f>
        <v>2.9609000000000001</v>
      </c>
      <c r="K28" s="61">
        <f t="shared" si="3"/>
        <v>11</v>
      </c>
      <c r="L28" s="60">
        <f>VLOOKUP($A28,'Return Data'!$B$7:$R$2292,13,0)</f>
        <v>2.0638999999999998</v>
      </c>
      <c r="M28" s="61">
        <f t="shared" si="4"/>
        <v>12</v>
      </c>
      <c r="N28" s="60">
        <f>VLOOKUP($A28,'Return Data'!$B$7:$R$2292,17,0)</f>
        <v>2.097</v>
      </c>
      <c r="O28" s="61">
        <f t="shared" si="5"/>
        <v>14</v>
      </c>
      <c r="P28" s="60">
        <f>VLOOKUP($A28,'Return Data'!$B$7:$R$2292,14,0)</f>
        <v>4.9829999999999997</v>
      </c>
      <c r="Q28" s="61">
        <f t="shared" si="6"/>
        <v>13</v>
      </c>
      <c r="R28" s="60">
        <f>VLOOKUP($A28,'Return Data'!$B$7:$R$2292,16,0)</f>
        <v>8.3449000000000009</v>
      </c>
      <c r="S28" s="62">
        <f t="shared" si="7"/>
        <v>6</v>
      </c>
    </row>
    <row r="29" spans="1:19" x14ac:dyDescent="0.3">
      <c r="A29" s="77" t="s">
        <v>1257</v>
      </c>
      <c r="B29" s="59">
        <f>VLOOKUP($A29,'Return Data'!$B$7:$R$2292,3,0)</f>
        <v>44918</v>
      </c>
      <c r="C29" s="60">
        <f>VLOOKUP($A29,'Return Data'!$B$7:$R$2292,4,0)</f>
        <v>25.052700000000002</v>
      </c>
      <c r="D29" s="60">
        <f>VLOOKUP($A29,'Return Data'!$B$7:$R$2292,9,0)</f>
        <v>3.4089999999999998</v>
      </c>
      <c r="E29" s="61">
        <f t="shared" si="0"/>
        <v>22</v>
      </c>
      <c r="F29" s="60">
        <f>VLOOKUP($A29,'Return Data'!$B$7:$R$2292,10,0)</f>
        <v>5.2371999999999996</v>
      </c>
      <c r="G29" s="61">
        <f t="shared" si="1"/>
        <v>22</v>
      </c>
      <c r="H29" s="60">
        <f>VLOOKUP($A29,'Return Data'!$B$7:$R$2292,11,0)</f>
        <v>4.5919999999999996</v>
      </c>
      <c r="I29" s="61">
        <f t="shared" si="2"/>
        <v>25</v>
      </c>
      <c r="J29" s="60">
        <f>VLOOKUP($A29,'Return Data'!$B$7:$R$2292,12,0)</f>
        <v>2.5562999999999998</v>
      </c>
      <c r="K29" s="61">
        <f t="shared" si="3"/>
        <v>16</v>
      </c>
      <c r="L29" s="60">
        <f>VLOOKUP($A29,'Return Data'!$B$7:$R$2292,13,0)</f>
        <v>1.7836000000000001</v>
      </c>
      <c r="M29" s="61">
        <f t="shared" si="4"/>
        <v>15</v>
      </c>
      <c r="N29" s="60">
        <f>VLOOKUP($A29,'Return Data'!$B$7:$R$2292,17,0)</f>
        <v>2.464</v>
      </c>
      <c r="O29" s="61">
        <f t="shared" si="5"/>
        <v>9</v>
      </c>
      <c r="P29" s="60">
        <f>VLOOKUP($A29,'Return Data'!$B$7:$R$2292,14,0)</f>
        <v>4.6346999999999996</v>
      </c>
      <c r="Q29" s="61">
        <f t="shared" si="6"/>
        <v>17</v>
      </c>
      <c r="R29" s="60">
        <f>VLOOKUP($A29,'Return Data'!$B$7:$R$2292,16,0)</f>
        <v>6.6986999999999997</v>
      </c>
      <c r="S29" s="62">
        <f t="shared" si="7"/>
        <v>21</v>
      </c>
    </row>
    <row r="30" spans="1:19" x14ac:dyDescent="0.3">
      <c r="A30" s="77" t="s">
        <v>1898</v>
      </c>
      <c r="B30" s="59">
        <f>VLOOKUP($A30,'Return Data'!$B$7:$R$2292,3,0)</f>
        <v>44918</v>
      </c>
      <c r="C30" s="60">
        <f>VLOOKUP($A30,'Return Data'!$B$7:$R$2292,4,0)</f>
        <v>51.7592</v>
      </c>
      <c r="D30" s="60">
        <f>VLOOKUP($A30,'Return Data'!$B$7:$R$2292,9,0)</f>
        <v>4.8901000000000003</v>
      </c>
      <c r="E30" s="61">
        <f t="shared" si="0"/>
        <v>16</v>
      </c>
      <c r="F30" s="60">
        <f>VLOOKUP($A30,'Return Data'!$B$7:$R$2292,10,0)</f>
        <v>8.4659999999999993</v>
      </c>
      <c r="G30" s="61">
        <f t="shared" si="1"/>
        <v>5</v>
      </c>
      <c r="H30" s="60">
        <f>VLOOKUP($A30,'Return Data'!$B$7:$R$2292,11,0)</f>
        <v>8.0601000000000003</v>
      </c>
      <c r="I30" s="61">
        <f t="shared" si="2"/>
        <v>5</v>
      </c>
      <c r="J30" s="60">
        <f>VLOOKUP($A30,'Return Data'!$B$7:$R$2292,12,0)</f>
        <v>2.7480000000000002</v>
      </c>
      <c r="K30" s="61">
        <f t="shared" si="3"/>
        <v>15</v>
      </c>
      <c r="L30" s="60">
        <f>VLOOKUP($A30,'Return Data'!$B$7:$R$2292,13,0)</f>
        <v>1.2682</v>
      </c>
      <c r="M30" s="61">
        <f t="shared" si="4"/>
        <v>20</v>
      </c>
      <c r="N30" s="60">
        <f>VLOOKUP($A30,'Return Data'!$B$7:$R$2292,17,0)</f>
        <v>1.9938</v>
      </c>
      <c r="O30" s="61">
        <f t="shared" si="5"/>
        <v>15</v>
      </c>
      <c r="P30" s="60">
        <f>VLOOKUP($A30,'Return Data'!$B$7:$R$2292,14,0)</f>
        <v>5.0486000000000004</v>
      </c>
      <c r="Q30" s="61">
        <f t="shared" si="6"/>
        <v>12</v>
      </c>
      <c r="R30" s="60">
        <f>VLOOKUP($A30,'Return Data'!$B$7:$R$2292,16,0)</f>
        <v>7.7561</v>
      </c>
      <c r="S30" s="62">
        <f t="shared" si="7"/>
        <v>15</v>
      </c>
    </row>
    <row r="31" spans="1:19" x14ac:dyDescent="0.3">
      <c r="A31" s="77" t="s">
        <v>1260</v>
      </c>
      <c r="B31" s="59">
        <f>VLOOKUP($A31,'Return Data'!$B$7:$R$2292,3,0)</f>
        <v>44918</v>
      </c>
      <c r="C31" s="60">
        <f>VLOOKUP($A31,'Return Data'!$B$7:$R$2292,4,0)</f>
        <v>54.128599999999999</v>
      </c>
      <c r="D31" s="60">
        <f>VLOOKUP($A31,'Return Data'!$B$7:$R$2292,9,0)</f>
        <v>6.6375999999999999</v>
      </c>
      <c r="E31" s="61">
        <f t="shared" si="0"/>
        <v>4</v>
      </c>
      <c r="F31" s="60">
        <f>VLOOKUP($A31,'Return Data'!$B$7:$R$2292,10,0)</f>
        <v>8.1011000000000006</v>
      </c>
      <c r="G31" s="61">
        <f t="shared" si="1"/>
        <v>10</v>
      </c>
      <c r="H31" s="60">
        <f>VLOOKUP($A31,'Return Data'!$B$7:$R$2292,11,0)</f>
        <v>7.4292999999999996</v>
      </c>
      <c r="I31" s="61">
        <f t="shared" si="2"/>
        <v>11</v>
      </c>
      <c r="J31" s="60">
        <f>VLOOKUP($A31,'Return Data'!$B$7:$R$2292,12,0)</f>
        <v>5.1473000000000004</v>
      </c>
      <c r="K31" s="61">
        <f t="shared" si="3"/>
        <v>2</v>
      </c>
      <c r="L31" s="60">
        <f>VLOOKUP($A31,'Return Data'!$B$7:$R$2292,13,0)</f>
        <v>4.2053000000000003</v>
      </c>
      <c r="M31" s="61">
        <f t="shared" si="4"/>
        <v>1</v>
      </c>
      <c r="N31" s="60">
        <f>VLOOKUP($A31,'Return Data'!$B$7:$R$2292,17,0)</f>
        <v>3.7206000000000001</v>
      </c>
      <c r="O31" s="61">
        <f t="shared" si="5"/>
        <v>2</v>
      </c>
      <c r="P31" s="60">
        <f>VLOOKUP($A31,'Return Data'!$B$7:$R$2292,14,0)</f>
        <v>6.2392000000000003</v>
      </c>
      <c r="Q31" s="61">
        <f t="shared" si="6"/>
        <v>3</v>
      </c>
      <c r="R31" s="60">
        <f>VLOOKUP($A31,'Return Data'!$B$7:$R$2292,16,0)</f>
        <v>7.9733999999999998</v>
      </c>
      <c r="S31" s="62">
        <f t="shared" si="7"/>
        <v>11</v>
      </c>
    </row>
    <row r="32" spans="1:19" x14ac:dyDescent="0.3">
      <c r="A32" s="77" t="s">
        <v>2005</v>
      </c>
      <c r="B32" s="59">
        <f>VLOOKUP($A32,'Return Data'!$B$7:$R$2292,3,0)</f>
        <v>44918</v>
      </c>
      <c r="C32" s="60">
        <f>VLOOKUP($A32,'Return Data'!$B$7:$R$2292,4,0)</f>
        <v>205.8689</v>
      </c>
      <c r="D32" s="60">
        <f>VLOOKUP($A32,'Return Data'!$B$7:$R$2292,9,0)</f>
        <v>5.1258999999999997</v>
      </c>
      <c r="E32" s="61">
        <f t="shared" si="0"/>
        <v>11</v>
      </c>
      <c r="F32" s="60">
        <f>VLOOKUP($A32,'Return Data'!$B$7:$R$2292,10,0)</f>
        <v>9.0365000000000002</v>
      </c>
      <c r="G32" s="61">
        <f t="shared" si="1"/>
        <v>1</v>
      </c>
      <c r="H32" s="60">
        <f>VLOOKUP($A32,'Return Data'!$B$7:$R$2292,11,0)</f>
        <v>7.7328000000000001</v>
      </c>
      <c r="I32" s="61">
        <f t="shared" si="2"/>
        <v>8</v>
      </c>
      <c r="J32" s="60">
        <f>VLOOKUP($A32,'Return Data'!$B$7:$R$2292,12,0)</f>
        <v>2.0400999999999998</v>
      </c>
      <c r="K32" s="61">
        <f t="shared" si="3"/>
        <v>21</v>
      </c>
      <c r="L32" s="60">
        <f>VLOOKUP($A32,'Return Data'!$B$7:$R$2292,13,0)</f>
        <v>0.45669999999999999</v>
      </c>
      <c r="M32" s="61">
        <f t="shared" si="4"/>
        <v>25</v>
      </c>
      <c r="N32" s="60">
        <f>VLOOKUP($A32,'Return Data'!$B$7:$R$2292,17,0)</f>
        <v>0.93179999999999996</v>
      </c>
      <c r="O32" s="61">
        <f t="shared" si="5"/>
        <v>25</v>
      </c>
      <c r="P32" s="60">
        <f>VLOOKUP($A32,'Return Data'!$B$7:$R$2292,14,0)</f>
        <v>3.3491</v>
      </c>
      <c r="Q32" s="61">
        <f t="shared" si="6"/>
        <v>26</v>
      </c>
      <c r="R32" s="60">
        <f>VLOOKUP($A32,'Return Data'!$B$7:$R$2292,16,0)</f>
        <v>5.4455999999999998</v>
      </c>
      <c r="S32" s="62">
        <f t="shared" si="7"/>
        <v>26</v>
      </c>
    </row>
    <row r="33" spans="1:19" x14ac:dyDescent="0.3">
      <c r="A33" s="77" t="s">
        <v>1262</v>
      </c>
      <c r="B33" s="59">
        <f>VLOOKUP($A33,'Return Data'!$B$7:$R$2292,3,0)</f>
        <v>44918</v>
      </c>
      <c r="C33" s="60">
        <f>VLOOKUP($A33,'Return Data'!$B$7:$R$2292,4,0)</f>
        <v>64.356999999999999</v>
      </c>
      <c r="D33" s="60">
        <f>VLOOKUP($A33,'Return Data'!$B$7:$R$2292,9,0)</f>
        <v>0.59389999999999998</v>
      </c>
      <c r="E33" s="61">
        <f t="shared" si="0"/>
        <v>26</v>
      </c>
      <c r="F33" s="60">
        <f>VLOOKUP($A33,'Return Data'!$B$7:$R$2292,10,0)</f>
        <v>4.2305000000000001</v>
      </c>
      <c r="G33" s="61">
        <f t="shared" si="1"/>
        <v>26</v>
      </c>
      <c r="H33" s="60">
        <f>VLOOKUP($A33,'Return Data'!$B$7:$R$2292,11,0)</f>
        <v>5.6767000000000003</v>
      </c>
      <c r="I33" s="61">
        <f t="shared" si="2"/>
        <v>20</v>
      </c>
      <c r="J33" s="60">
        <f>VLOOKUP($A33,'Return Data'!$B$7:$R$2292,12,0)</f>
        <v>3.5424000000000002</v>
      </c>
      <c r="K33" s="61">
        <f t="shared" si="3"/>
        <v>5</v>
      </c>
      <c r="L33" s="60">
        <f>VLOOKUP($A33,'Return Data'!$B$7:$R$2292,13,0)</f>
        <v>2.2707000000000002</v>
      </c>
      <c r="M33" s="61">
        <f t="shared" si="4"/>
        <v>11</v>
      </c>
      <c r="N33" s="60">
        <f>VLOOKUP($A33,'Return Data'!$B$7:$R$2292,17,0)</f>
        <v>1.7073</v>
      </c>
      <c r="O33" s="61">
        <f t="shared" si="5"/>
        <v>19</v>
      </c>
      <c r="P33" s="60">
        <f>VLOOKUP($A33,'Return Data'!$B$7:$R$2292,14,0)</f>
        <v>4.2861000000000002</v>
      </c>
      <c r="Q33" s="61">
        <f t="shared" si="6"/>
        <v>23</v>
      </c>
      <c r="R33" s="60">
        <f>VLOOKUP($A33,'Return Data'!$B$7:$R$2292,16,0)</f>
        <v>8.3122000000000007</v>
      </c>
      <c r="S33" s="62">
        <f t="shared" si="7"/>
        <v>9</v>
      </c>
    </row>
    <row r="34" spans="1:19" x14ac:dyDescent="0.3">
      <c r="A34" s="77" t="s">
        <v>1264</v>
      </c>
      <c r="B34" s="59">
        <f>VLOOKUP($A34,'Return Data'!$B$7:$R$2292,3,0)</f>
        <v>44918</v>
      </c>
      <c r="C34" s="60">
        <f>VLOOKUP($A34,'Return Data'!$B$7:$R$2292,4,0)</f>
        <v>51.947099999999999</v>
      </c>
      <c r="D34" s="60">
        <f>VLOOKUP($A34,'Return Data'!$B$7:$R$2292,9,0)</f>
        <v>7.0388000000000002</v>
      </c>
      <c r="E34" s="61">
        <f t="shared" si="0"/>
        <v>2</v>
      </c>
      <c r="F34" s="60">
        <f>VLOOKUP($A34,'Return Data'!$B$7:$R$2292,10,0)</f>
        <v>6.7976000000000001</v>
      </c>
      <c r="G34" s="61">
        <f t="shared" si="1"/>
        <v>18</v>
      </c>
      <c r="H34" s="60">
        <f>VLOOKUP($A34,'Return Data'!$B$7:$R$2292,11,0)</f>
        <v>7.0682999999999998</v>
      </c>
      <c r="I34" s="61">
        <f t="shared" si="2"/>
        <v>12</v>
      </c>
      <c r="J34" s="60">
        <f>VLOOKUP($A34,'Return Data'!$B$7:$R$2292,12,0)</f>
        <v>4.4706000000000001</v>
      </c>
      <c r="K34" s="61">
        <f t="shared" si="3"/>
        <v>3</v>
      </c>
      <c r="L34" s="60">
        <f>VLOOKUP($A34,'Return Data'!$B$7:$R$2292,13,0)</f>
        <v>2.9232</v>
      </c>
      <c r="M34" s="61">
        <f t="shared" si="4"/>
        <v>3</v>
      </c>
      <c r="N34" s="60">
        <f>VLOOKUP($A34,'Return Data'!$B$7:$R$2292,17,0)</f>
        <v>2.7605</v>
      </c>
      <c r="O34" s="61">
        <f t="shared" si="5"/>
        <v>6</v>
      </c>
      <c r="P34" s="60">
        <f>VLOOKUP($A34,'Return Data'!$B$7:$R$2292,14,0)</f>
        <v>5.1352000000000002</v>
      </c>
      <c r="Q34" s="61">
        <f t="shared" si="6"/>
        <v>10</v>
      </c>
      <c r="R34" s="60">
        <f>VLOOKUP($A34,'Return Data'!$B$7:$R$2292,16,0)</f>
        <v>8.1885999999999992</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4.7475074074074088</v>
      </c>
      <c r="E36" s="83"/>
      <c r="F36" s="84">
        <f>AVERAGE(F8:F34)</f>
        <v>6.8835740740740743</v>
      </c>
      <c r="G36" s="83"/>
      <c r="H36" s="84">
        <f>AVERAGE(H8:H34)</f>
        <v>6.539103703703705</v>
      </c>
      <c r="I36" s="83"/>
      <c r="J36" s="84">
        <f>AVERAGE(J8:J34)</f>
        <v>2.7900037037037038</v>
      </c>
      <c r="K36" s="83"/>
      <c r="L36" s="84">
        <f>AVERAGE(L8:L34)</f>
        <v>1.835733333333333</v>
      </c>
      <c r="M36" s="83"/>
      <c r="N36" s="84">
        <f>AVERAGE(N8:N34)</f>
        <v>2.0821518518518518</v>
      </c>
      <c r="O36" s="83"/>
      <c r="P36" s="84">
        <f>AVERAGE(P8:P34)</f>
        <v>4.8673777777777785</v>
      </c>
      <c r="Q36" s="83"/>
      <c r="R36" s="84">
        <f>AVERAGE(R8:R34)</f>
        <v>7.3467074074074086</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7.6837</v>
      </c>
      <c r="E38" s="87"/>
      <c r="F38" s="88">
        <f>MAX(F8:F34)</f>
        <v>9.0365000000000002</v>
      </c>
      <c r="G38" s="87"/>
      <c r="H38" s="88">
        <f>MAX(H8:H34)</f>
        <v>9.6479999999999997</v>
      </c>
      <c r="I38" s="87"/>
      <c r="J38" s="88">
        <f>MAX(J8:J34)</f>
        <v>5.4874000000000001</v>
      </c>
      <c r="K38" s="87"/>
      <c r="L38" s="88">
        <f>MAX(L8:L34)</f>
        <v>4.2053000000000003</v>
      </c>
      <c r="M38" s="87"/>
      <c r="N38" s="88">
        <f>MAX(N8:N34)</f>
        <v>3.8433999999999999</v>
      </c>
      <c r="O38" s="87"/>
      <c r="P38" s="88">
        <f>MAX(P8:P34)</f>
        <v>6.6670999999999996</v>
      </c>
      <c r="Q38" s="87"/>
      <c r="R38" s="88">
        <f>MAX(R8:R34)</f>
        <v>9.5244999999999997</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44918</v>
      </c>
      <c r="C8" s="60">
        <f>VLOOKUP($A8,'Return Data'!$B$7:$R$2292,4,0)</f>
        <v>312.8784</v>
      </c>
      <c r="D8" s="60">
        <f>VLOOKUP($A8,'Return Data'!$B$7:$R$2292,9,0)</f>
        <v>6.4325999999999999</v>
      </c>
      <c r="E8" s="61">
        <f t="shared" ref="E8:E25" si="0">RANK(D8,D$8:D$25,0)</f>
        <v>6</v>
      </c>
      <c r="F8" s="60">
        <f>VLOOKUP($A8,'Return Data'!$B$7:$R$2292,10,0)</f>
        <v>6.6811999999999996</v>
      </c>
      <c r="G8" s="61">
        <f t="shared" ref="G8:G25" si="1">RANK(F8,F$8:F$25,0)</f>
        <v>12</v>
      </c>
      <c r="H8" s="60">
        <f>VLOOKUP($A8,'Return Data'!$B$7:$R$2292,11,0)</f>
        <v>6.0887000000000002</v>
      </c>
      <c r="I8" s="61">
        <f t="shared" ref="I8:I25" si="2">RANK(H8,H$8:H$25,0)</f>
        <v>8</v>
      </c>
      <c r="J8" s="60">
        <f>VLOOKUP($A8,'Return Data'!$B$7:$R$2292,12,0)</f>
        <v>4.0293999999999999</v>
      </c>
      <c r="K8" s="61">
        <f t="shared" ref="K8:K25" si="3">RANK(J8,J$8:J$25,0)</f>
        <v>5</v>
      </c>
      <c r="L8" s="60">
        <f>VLOOKUP($A8,'Return Data'!$B$7:$R$2292,13,0)</f>
        <v>3.9706000000000001</v>
      </c>
      <c r="M8" s="61">
        <f t="shared" ref="M8:M25" si="4">RANK(L8,L$8:L$25,0)</f>
        <v>5</v>
      </c>
      <c r="N8" s="60">
        <f>VLOOKUP($A8,'Return Data'!$B$7:$R$2292,17,0)</f>
        <v>4.0289999999999999</v>
      </c>
      <c r="O8" s="61">
        <f t="shared" ref="O8:O25" si="5">RANK(N8,N$8:N$25,0)</f>
        <v>6</v>
      </c>
      <c r="P8" s="60">
        <f>VLOOKUP($A8,'Return Data'!$B$7:$R$2292,14,0)</f>
        <v>6.3463000000000003</v>
      </c>
      <c r="Q8" s="61">
        <f t="shared" ref="Q8:Q25" si="6">RANK(P8,P$8:P$25,0)</f>
        <v>6</v>
      </c>
      <c r="R8" s="60">
        <f>VLOOKUP($A8,'Return Data'!$B$7:$R$2292,16,0)</f>
        <v>8.5898000000000003</v>
      </c>
      <c r="S8" s="62">
        <f t="shared" ref="S8:S25" si="7">RANK(R8,R$8:R$25,0)</f>
        <v>1</v>
      </c>
    </row>
    <row r="9" spans="1:19" x14ac:dyDescent="0.3">
      <c r="A9" s="77" t="s">
        <v>553</v>
      </c>
      <c r="B9" s="59">
        <f>VLOOKUP($A9,'Return Data'!$B$7:$R$2292,3,0)</f>
        <v>44918</v>
      </c>
      <c r="C9" s="60">
        <f>VLOOKUP($A9,'Return Data'!$B$7:$R$2292,4,0)</f>
        <v>2250.6028000000001</v>
      </c>
      <c r="D9" s="60">
        <f>VLOOKUP($A9,'Return Data'!$B$7:$R$2292,9,0)</f>
        <v>5.4786000000000001</v>
      </c>
      <c r="E9" s="61">
        <f t="shared" si="0"/>
        <v>17</v>
      </c>
      <c r="F9" s="60">
        <f>VLOOKUP($A9,'Return Data'!$B$7:$R$2292,10,0)</f>
        <v>6.9381000000000004</v>
      </c>
      <c r="G9" s="61">
        <f t="shared" si="1"/>
        <v>7</v>
      </c>
      <c r="H9" s="60">
        <f>VLOOKUP($A9,'Return Data'!$B$7:$R$2292,11,0)</f>
        <v>5.1219000000000001</v>
      </c>
      <c r="I9" s="61">
        <f t="shared" si="2"/>
        <v>16</v>
      </c>
      <c r="J9" s="60">
        <f>VLOOKUP($A9,'Return Data'!$B$7:$R$2292,12,0)</f>
        <v>4.0749000000000004</v>
      </c>
      <c r="K9" s="61">
        <f t="shared" si="3"/>
        <v>4</v>
      </c>
      <c r="L9" s="60">
        <f>VLOOKUP($A9,'Return Data'!$B$7:$R$2292,13,0)</f>
        <v>4.0677000000000003</v>
      </c>
      <c r="M9" s="61">
        <f t="shared" si="4"/>
        <v>3</v>
      </c>
      <c r="N9" s="60">
        <f>VLOOKUP($A9,'Return Data'!$B$7:$R$2292,17,0)</f>
        <v>3.9026999999999998</v>
      </c>
      <c r="O9" s="61">
        <f t="shared" si="5"/>
        <v>8</v>
      </c>
      <c r="P9" s="60">
        <f>VLOOKUP($A9,'Return Data'!$B$7:$R$2292,14,0)</f>
        <v>5.8285</v>
      </c>
      <c r="Q9" s="61">
        <f t="shared" si="6"/>
        <v>12</v>
      </c>
      <c r="R9" s="60">
        <f>VLOOKUP($A9,'Return Data'!$B$7:$R$2292,16,0)</f>
        <v>7.9090999999999996</v>
      </c>
      <c r="S9" s="62">
        <f t="shared" si="7"/>
        <v>9</v>
      </c>
    </row>
    <row r="10" spans="1:19" x14ac:dyDescent="0.3">
      <c r="A10" s="77" t="s">
        <v>555</v>
      </c>
      <c r="B10" s="59">
        <f>VLOOKUP($A10,'Return Data'!$B$7:$R$2292,3,0)</f>
        <v>44918</v>
      </c>
      <c r="C10" s="60">
        <f>VLOOKUP($A10,'Return Data'!$B$7:$R$2292,4,0)</f>
        <v>20.460699999999999</v>
      </c>
      <c r="D10" s="60">
        <f>VLOOKUP($A10,'Return Data'!$B$7:$R$2292,9,0)</f>
        <v>5.6634000000000002</v>
      </c>
      <c r="E10" s="61">
        <f t="shared" si="0"/>
        <v>14</v>
      </c>
      <c r="F10" s="60">
        <f>VLOOKUP($A10,'Return Data'!$B$7:$R$2292,10,0)</f>
        <v>6.3525</v>
      </c>
      <c r="G10" s="61">
        <f t="shared" si="1"/>
        <v>17</v>
      </c>
      <c r="H10" s="60">
        <f>VLOOKUP($A10,'Return Data'!$B$7:$R$2292,11,0)</f>
        <v>5.4272999999999998</v>
      </c>
      <c r="I10" s="61">
        <f t="shared" si="2"/>
        <v>15</v>
      </c>
      <c r="J10" s="60">
        <f>VLOOKUP($A10,'Return Data'!$B$7:$R$2292,12,0)</f>
        <v>3.4243000000000001</v>
      </c>
      <c r="K10" s="61">
        <f t="shared" si="3"/>
        <v>12</v>
      </c>
      <c r="L10" s="60">
        <f>VLOOKUP($A10,'Return Data'!$B$7:$R$2292,13,0)</f>
        <v>3.4173</v>
      </c>
      <c r="M10" s="61">
        <f t="shared" si="4"/>
        <v>12</v>
      </c>
      <c r="N10" s="60">
        <f>VLOOKUP($A10,'Return Data'!$B$7:$R$2292,17,0)</f>
        <v>3.4255</v>
      </c>
      <c r="O10" s="61">
        <f t="shared" si="5"/>
        <v>13</v>
      </c>
      <c r="P10" s="60">
        <f>VLOOKUP($A10,'Return Data'!$B$7:$R$2292,14,0)</f>
        <v>5.9124999999999996</v>
      </c>
      <c r="Q10" s="61">
        <f t="shared" si="6"/>
        <v>11</v>
      </c>
      <c r="R10" s="60">
        <f>VLOOKUP($A10,'Return Data'!$B$7:$R$2292,16,0)</f>
        <v>8.0205000000000002</v>
      </c>
      <c r="S10" s="62">
        <f t="shared" si="7"/>
        <v>6</v>
      </c>
    </row>
    <row r="11" spans="1:19" x14ac:dyDescent="0.3">
      <c r="A11" s="77" t="s">
        <v>557</v>
      </c>
      <c r="B11" s="59">
        <f>VLOOKUP($A11,'Return Data'!$B$7:$R$2292,3,0)</f>
        <v>44918</v>
      </c>
      <c r="C11" s="60">
        <f>VLOOKUP($A11,'Return Data'!$B$7:$R$2292,4,0)</f>
        <v>20.995200000000001</v>
      </c>
      <c r="D11" s="60">
        <f>VLOOKUP($A11,'Return Data'!$B$7:$R$2292,9,0)</f>
        <v>6.2792000000000003</v>
      </c>
      <c r="E11" s="61">
        <f t="shared" si="0"/>
        <v>8</v>
      </c>
      <c r="F11" s="60">
        <f>VLOOKUP($A11,'Return Data'!$B$7:$R$2292,10,0)</f>
        <v>8.8111999999999995</v>
      </c>
      <c r="G11" s="61">
        <f t="shared" si="1"/>
        <v>1</v>
      </c>
      <c r="H11" s="60">
        <f>VLOOKUP($A11,'Return Data'!$B$7:$R$2292,11,0)</f>
        <v>8.9795999999999996</v>
      </c>
      <c r="I11" s="61">
        <f t="shared" si="2"/>
        <v>1</v>
      </c>
      <c r="J11" s="60">
        <f>VLOOKUP($A11,'Return Data'!$B$7:$R$2292,12,0)</f>
        <v>3.1406000000000001</v>
      </c>
      <c r="K11" s="61">
        <f t="shared" si="3"/>
        <v>15</v>
      </c>
      <c r="L11" s="60">
        <f>VLOOKUP($A11,'Return Data'!$B$7:$R$2292,13,0)</f>
        <v>2.8727999999999998</v>
      </c>
      <c r="M11" s="61">
        <f t="shared" si="4"/>
        <v>16</v>
      </c>
      <c r="N11" s="60">
        <f>VLOOKUP($A11,'Return Data'!$B$7:$R$2292,17,0)</f>
        <v>4.0480999999999998</v>
      </c>
      <c r="O11" s="61">
        <f t="shared" si="5"/>
        <v>5</v>
      </c>
      <c r="P11" s="60">
        <f>VLOOKUP($A11,'Return Data'!$B$7:$R$2292,14,0)</f>
        <v>6.9785000000000004</v>
      </c>
      <c r="Q11" s="61">
        <f t="shared" si="6"/>
        <v>2</v>
      </c>
      <c r="R11" s="60">
        <f>VLOOKUP($A11,'Return Data'!$B$7:$R$2292,16,0)</f>
        <v>8.3186</v>
      </c>
      <c r="S11" s="62">
        <f t="shared" si="7"/>
        <v>2</v>
      </c>
    </row>
    <row r="12" spans="1:19" x14ac:dyDescent="0.3">
      <c r="A12" s="77" t="s">
        <v>560</v>
      </c>
      <c r="B12" s="59">
        <f>VLOOKUP($A12,'Return Data'!$B$7:$R$2292,3,0)</f>
        <v>44918</v>
      </c>
      <c r="C12" s="60">
        <f>VLOOKUP($A12,'Return Data'!$B$7:$R$2292,4,0)</f>
        <v>19.329599999999999</v>
      </c>
      <c r="D12" s="60">
        <f>VLOOKUP($A12,'Return Data'!$B$7:$R$2292,9,0)</f>
        <v>5.8819999999999997</v>
      </c>
      <c r="E12" s="61">
        <f t="shared" si="0"/>
        <v>11</v>
      </c>
      <c r="F12" s="60">
        <f>VLOOKUP($A12,'Return Data'!$B$7:$R$2292,10,0)</f>
        <v>7.0117000000000003</v>
      </c>
      <c r="G12" s="61">
        <f t="shared" si="1"/>
        <v>5</v>
      </c>
      <c r="H12" s="60">
        <f>VLOOKUP($A12,'Return Data'!$B$7:$R$2292,11,0)</f>
        <v>6.0537000000000001</v>
      </c>
      <c r="I12" s="61">
        <f t="shared" si="2"/>
        <v>10</v>
      </c>
      <c r="J12" s="60">
        <f>VLOOKUP($A12,'Return Data'!$B$7:$R$2292,12,0)</f>
        <v>3.5272999999999999</v>
      </c>
      <c r="K12" s="61">
        <f t="shared" si="3"/>
        <v>9</v>
      </c>
      <c r="L12" s="60">
        <f>VLOOKUP($A12,'Return Data'!$B$7:$R$2292,13,0)</f>
        <v>3.6112000000000002</v>
      </c>
      <c r="M12" s="61">
        <f t="shared" si="4"/>
        <v>9</v>
      </c>
      <c r="N12" s="60">
        <f>VLOOKUP($A12,'Return Data'!$B$7:$R$2292,17,0)</f>
        <v>3.8420999999999998</v>
      </c>
      <c r="O12" s="61">
        <f t="shared" si="5"/>
        <v>11</v>
      </c>
      <c r="P12" s="60">
        <f>VLOOKUP($A12,'Return Data'!$B$7:$R$2292,14,0)</f>
        <v>5.6989000000000001</v>
      </c>
      <c r="Q12" s="61">
        <f t="shared" si="6"/>
        <v>14</v>
      </c>
      <c r="R12" s="60">
        <f>VLOOKUP($A12,'Return Data'!$B$7:$R$2292,16,0)</f>
        <v>7.8993000000000002</v>
      </c>
      <c r="S12" s="62">
        <f t="shared" si="7"/>
        <v>10</v>
      </c>
    </row>
    <row r="13" spans="1:19" x14ac:dyDescent="0.3">
      <c r="A13" s="77" t="s">
        <v>561</v>
      </c>
      <c r="B13" s="59">
        <f>VLOOKUP($A13,'Return Data'!$B$7:$R$2292,3,0)</f>
        <v>44918</v>
      </c>
      <c r="C13" s="60">
        <f>VLOOKUP($A13,'Return Data'!$B$7:$R$2292,4,0)</f>
        <v>19.667899999999999</v>
      </c>
      <c r="D13" s="60">
        <f>VLOOKUP($A13,'Return Data'!$B$7:$R$2292,9,0)</f>
        <v>6.1426999999999996</v>
      </c>
      <c r="E13" s="61">
        <f t="shared" si="0"/>
        <v>9</v>
      </c>
      <c r="F13" s="60">
        <f>VLOOKUP($A13,'Return Data'!$B$7:$R$2292,10,0)</f>
        <v>6.3621999999999996</v>
      </c>
      <c r="G13" s="61">
        <f t="shared" si="1"/>
        <v>15</v>
      </c>
      <c r="H13" s="60">
        <f>VLOOKUP($A13,'Return Data'!$B$7:$R$2292,11,0)</f>
        <v>6.0842000000000001</v>
      </c>
      <c r="I13" s="61">
        <f t="shared" si="2"/>
        <v>9</v>
      </c>
      <c r="J13" s="60">
        <f>VLOOKUP($A13,'Return Data'!$B$7:$R$2292,12,0)</f>
        <v>3.7277999999999998</v>
      </c>
      <c r="K13" s="61">
        <f t="shared" si="3"/>
        <v>7</v>
      </c>
      <c r="L13" s="60">
        <f>VLOOKUP($A13,'Return Data'!$B$7:$R$2292,13,0)</f>
        <v>3.6444999999999999</v>
      </c>
      <c r="M13" s="61">
        <f t="shared" si="4"/>
        <v>7</v>
      </c>
      <c r="N13" s="60">
        <f>VLOOKUP($A13,'Return Data'!$B$7:$R$2292,17,0)</f>
        <v>4.0007999999999999</v>
      </c>
      <c r="O13" s="61">
        <f t="shared" si="5"/>
        <v>7</v>
      </c>
      <c r="P13" s="60">
        <f>VLOOKUP($A13,'Return Data'!$B$7:$R$2292,14,0)</f>
        <v>6.2428999999999997</v>
      </c>
      <c r="Q13" s="61">
        <f t="shared" si="6"/>
        <v>7</v>
      </c>
      <c r="R13" s="60">
        <f>VLOOKUP($A13,'Return Data'!$B$7:$R$2292,16,0)</f>
        <v>8.0363000000000007</v>
      </c>
      <c r="S13" s="62">
        <f t="shared" si="7"/>
        <v>5</v>
      </c>
    </row>
    <row r="14" spans="1:19" x14ac:dyDescent="0.3">
      <c r="A14" s="102" t="s">
        <v>2022</v>
      </c>
      <c r="B14" s="59">
        <f>VLOOKUP($A14,'Return Data'!$B$7:$R$2292,3,0)</f>
        <v>44918</v>
      </c>
      <c r="C14" s="60">
        <f>VLOOKUP($A14,'Return Data'!$B$7:$R$2292,4,0)</f>
        <v>21.176400000000001</v>
      </c>
      <c r="D14" s="60">
        <f>VLOOKUP($A14,'Return Data'!$B$7:$R$2292,9,0)</f>
        <v>6.0453000000000001</v>
      </c>
      <c r="E14" s="61">
        <f t="shared" si="0"/>
        <v>10</v>
      </c>
      <c r="F14" s="60">
        <f>VLOOKUP($A14,'Return Data'!$B$7:$R$2292,10,0)</f>
        <v>7.8186</v>
      </c>
      <c r="G14" s="61">
        <f t="shared" si="1"/>
        <v>3</v>
      </c>
      <c r="H14" s="60">
        <f>VLOOKUP($A14,'Return Data'!$B$7:$R$2292,11,0)</f>
        <v>6.3361000000000001</v>
      </c>
      <c r="I14" s="61">
        <f t="shared" si="2"/>
        <v>6</v>
      </c>
      <c r="J14" s="60">
        <f>VLOOKUP($A14,'Return Data'!$B$7:$R$2292,12,0)</f>
        <v>1.2176</v>
      </c>
      <c r="K14" s="61">
        <f t="shared" si="3"/>
        <v>17</v>
      </c>
      <c r="L14" s="60">
        <f>VLOOKUP($A14,'Return Data'!$B$7:$R$2292,13,0)</f>
        <v>1.9846999999999999</v>
      </c>
      <c r="M14" s="61">
        <f t="shared" si="4"/>
        <v>17</v>
      </c>
      <c r="N14" s="60">
        <f>VLOOKUP($A14,'Return Data'!$B$7:$R$2292,17,0)</f>
        <v>2.7299000000000002</v>
      </c>
      <c r="O14" s="61">
        <f t="shared" si="5"/>
        <v>17</v>
      </c>
      <c r="P14" s="60">
        <f>VLOOKUP($A14,'Return Data'!$B$7:$R$2292,14,0)</f>
        <v>5.3312999999999997</v>
      </c>
      <c r="Q14" s="61">
        <f t="shared" si="6"/>
        <v>15</v>
      </c>
      <c r="R14" s="60">
        <f>VLOOKUP($A14,'Return Data'!$B$7:$R$2292,16,0)</f>
        <v>7.5385</v>
      </c>
      <c r="S14" s="62">
        <f t="shared" si="7"/>
        <v>13</v>
      </c>
    </row>
    <row r="15" spans="1:19" x14ac:dyDescent="0.3">
      <c r="A15" s="77" t="s">
        <v>564</v>
      </c>
      <c r="B15" s="59">
        <f>VLOOKUP($A15,'Return Data'!$B$7:$R$2292,3,0)</f>
        <v>44918</v>
      </c>
      <c r="C15" s="60">
        <f>VLOOKUP($A15,'Return Data'!$B$7:$R$2292,4,0)</f>
        <v>27.947399999999998</v>
      </c>
      <c r="D15" s="60">
        <f>VLOOKUP($A15,'Return Data'!$B$7:$R$2292,9,0)</f>
        <v>5.5101000000000004</v>
      </c>
      <c r="E15" s="61">
        <f t="shared" si="0"/>
        <v>16</v>
      </c>
      <c r="F15" s="60">
        <f>VLOOKUP($A15,'Return Data'!$B$7:$R$2292,10,0)</f>
        <v>6.6826999999999996</v>
      </c>
      <c r="G15" s="61">
        <f t="shared" si="1"/>
        <v>11</v>
      </c>
      <c r="H15" s="60">
        <f>VLOOKUP($A15,'Return Data'!$B$7:$R$2292,11,0)</f>
        <v>7.4337999999999997</v>
      </c>
      <c r="I15" s="61">
        <f t="shared" si="2"/>
        <v>2</v>
      </c>
      <c r="J15" s="60">
        <f>VLOOKUP($A15,'Return Data'!$B$7:$R$2292,12,0)</f>
        <v>5.3795000000000002</v>
      </c>
      <c r="K15" s="61">
        <f t="shared" si="3"/>
        <v>2</v>
      </c>
      <c r="L15" s="60">
        <f>VLOOKUP($A15,'Return Data'!$B$7:$R$2292,13,0)</f>
        <v>4.6355000000000004</v>
      </c>
      <c r="M15" s="61">
        <f t="shared" si="4"/>
        <v>2</v>
      </c>
      <c r="N15" s="60">
        <f>VLOOKUP($A15,'Return Data'!$B$7:$R$2292,17,0)</f>
        <v>4.7411000000000003</v>
      </c>
      <c r="O15" s="61">
        <f t="shared" si="5"/>
        <v>2</v>
      </c>
      <c r="P15" s="60">
        <f>VLOOKUP($A15,'Return Data'!$B$7:$R$2292,14,0)</f>
        <v>6.3966000000000003</v>
      </c>
      <c r="Q15" s="61">
        <f t="shared" si="6"/>
        <v>4</v>
      </c>
      <c r="R15" s="60">
        <f>VLOOKUP($A15,'Return Data'!$B$7:$R$2292,16,0)</f>
        <v>8.2396999999999991</v>
      </c>
      <c r="S15" s="62">
        <f t="shared" si="7"/>
        <v>4</v>
      </c>
    </row>
    <row r="16" spans="1:19" x14ac:dyDescent="0.3">
      <c r="A16" s="77" t="s">
        <v>565</v>
      </c>
      <c r="B16" s="59">
        <f>VLOOKUP($A16,'Return Data'!$B$7:$R$2292,3,0)</f>
        <v>44918</v>
      </c>
      <c r="C16" s="60">
        <f>VLOOKUP($A16,'Return Data'!$B$7:$R$2292,4,0)</f>
        <v>20.9558</v>
      </c>
      <c r="D16" s="60">
        <f>VLOOKUP($A16,'Return Data'!$B$7:$R$2292,9,0)</f>
        <v>6.5551000000000004</v>
      </c>
      <c r="E16" s="61">
        <f t="shared" si="0"/>
        <v>4</v>
      </c>
      <c r="F16" s="60">
        <f>VLOOKUP($A16,'Return Data'!$B$7:$R$2292,10,0)</f>
        <v>5.9791999999999996</v>
      </c>
      <c r="G16" s="61">
        <f t="shared" si="1"/>
        <v>18</v>
      </c>
      <c r="H16" s="60">
        <f>VLOOKUP($A16,'Return Data'!$B$7:$R$2292,11,0)</f>
        <v>5.5829000000000004</v>
      </c>
      <c r="I16" s="61">
        <f t="shared" si="2"/>
        <v>14</v>
      </c>
      <c r="J16" s="60">
        <f>VLOOKUP($A16,'Return Data'!$B$7:$R$2292,12,0)</f>
        <v>3.8323999999999998</v>
      </c>
      <c r="K16" s="61">
        <f t="shared" si="3"/>
        <v>6</v>
      </c>
      <c r="L16" s="60">
        <f>VLOOKUP($A16,'Return Data'!$B$7:$R$2292,13,0)</f>
        <v>3.9045999999999998</v>
      </c>
      <c r="M16" s="61">
        <f t="shared" si="4"/>
        <v>6</v>
      </c>
      <c r="N16" s="60">
        <f>VLOOKUP($A16,'Return Data'!$B$7:$R$2292,17,0)</f>
        <v>3.8471000000000002</v>
      </c>
      <c r="O16" s="61">
        <f t="shared" si="5"/>
        <v>10</v>
      </c>
      <c r="P16" s="60">
        <f>VLOOKUP($A16,'Return Data'!$B$7:$R$2292,14,0)</f>
        <v>6.2416999999999998</v>
      </c>
      <c r="Q16" s="61">
        <f t="shared" si="6"/>
        <v>8</v>
      </c>
      <c r="R16" s="60">
        <f>VLOOKUP($A16,'Return Data'!$B$7:$R$2292,16,0)</f>
        <v>7.8392999999999997</v>
      </c>
      <c r="S16" s="62">
        <f t="shared" si="7"/>
        <v>11</v>
      </c>
    </row>
    <row r="17" spans="1:19" x14ac:dyDescent="0.3">
      <c r="A17" s="77" t="s">
        <v>570</v>
      </c>
      <c r="B17" s="59">
        <f>VLOOKUP($A17,'Return Data'!$B$7:$R$2292,3,0)</f>
        <v>44918</v>
      </c>
      <c r="C17" s="60">
        <f>VLOOKUP($A17,'Return Data'!$B$7:$R$2292,4,0)</f>
        <v>1996.0327</v>
      </c>
      <c r="D17" s="60">
        <f>VLOOKUP($A17,'Return Data'!$B$7:$R$2292,9,0)</f>
        <v>6.5029000000000003</v>
      </c>
      <c r="E17" s="61">
        <f t="shared" si="0"/>
        <v>5</v>
      </c>
      <c r="F17" s="60">
        <f>VLOOKUP($A17,'Return Data'!$B$7:$R$2292,10,0)</f>
        <v>6.7477</v>
      </c>
      <c r="G17" s="61">
        <f t="shared" si="1"/>
        <v>10</v>
      </c>
      <c r="H17" s="60">
        <f>VLOOKUP($A17,'Return Data'!$B$7:$R$2292,11,0)</f>
        <v>5.9627999999999997</v>
      </c>
      <c r="I17" s="61">
        <f t="shared" si="2"/>
        <v>11</v>
      </c>
      <c r="J17" s="60">
        <f>VLOOKUP($A17,'Return Data'!$B$7:$R$2292,12,0)</f>
        <v>1.1635</v>
      </c>
      <c r="K17" s="61">
        <f t="shared" si="3"/>
        <v>18</v>
      </c>
      <c r="L17" s="60">
        <f>VLOOKUP($A17,'Return Data'!$B$7:$R$2292,13,0)</f>
        <v>1.0841000000000001</v>
      </c>
      <c r="M17" s="61">
        <f t="shared" si="4"/>
        <v>18</v>
      </c>
      <c r="N17" s="60">
        <f>VLOOKUP($A17,'Return Data'!$B$7:$R$2292,17,0)</f>
        <v>2.6202000000000001</v>
      </c>
      <c r="O17" s="61">
        <f t="shared" si="5"/>
        <v>18</v>
      </c>
      <c r="P17" s="60">
        <f>VLOOKUP($A17,'Return Data'!$B$7:$R$2292,14,0)</f>
        <v>4.9222000000000001</v>
      </c>
      <c r="Q17" s="61">
        <f t="shared" si="6"/>
        <v>17</v>
      </c>
      <c r="R17" s="60">
        <f>VLOOKUP($A17,'Return Data'!$B$7:$R$2292,16,0)</f>
        <v>7.1304999999999996</v>
      </c>
      <c r="S17" s="62">
        <f t="shared" si="7"/>
        <v>15</v>
      </c>
    </row>
    <row r="18" spans="1:19" x14ac:dyDescent="0.3">
      <c r="A18" s="109" t="s">
        <v>572</v>
      </c>
      <c r="B18" s="59">
        <f>VLOOKUP($A18,'Return Data'!$B$7:$R$2292,3,0)</f>
        <v>44918</v>
      </c>
      <c r="C18" s="60">
        <f>VLOOKUP($A18,'Return Data'!$B$7:$R$2292,4,0)</f>
        <v>55.914499999999997</v>
      </c>
      <c r="D18" s="60">
        <f>VLOOKUP($A18,'Return Data'!$B$7:$R$2292,9,0)</f>
        <v>5.6619000000000002</v>
      </c>
      <c r="E18" s="61">
        <f t="shared" si="0"/>
        <v>15</v>
      </c>
      <c r="F18" s="60">
        <f>VLOOKUP($A18,'Return Data'!$B$7:$R$2292,10,0)</f>
        <v>7.6897000000000002</v>
      </c>
      <c r="G18" s="61">
        <f t="shared" si="1"/>
        <v>4</v>
      </c>
      <c r="H18" s="60">
        <f>VLOOKUP($A18,'Return Data'!$B$7:$R$2292,11,0)</f>
        <v>7.3083999999999998</v>
      </c>
      <c r="I18" s="61">
        <f t="shared" si="2"/>
        <v>3</v>
      </c>
      <c r="J18" s="60">
        <f>VLOOKUP($A18,'Return Data'!$B$7:$R$2292,12,0)</f>
        <v>4.2812000000000001</v>
      </c>
      <c r="K18" s="61">
        <f t="shared" si="3"/>
        <v>3</v>
      </c>
      <c r="L18" s="60">
        <f>VLOOKUP($A18,'Return Data'!$B$7:$R$2292,13,0)</f>
        <v>4.0144000000000002</v>
      </c>
      <c r="M18" s="61">
        <f t="shared" si="4"/>
        <v>4</v>
      </c>
      <c r="N18" s="60">
        <f>VLOOKUP($A18,'Return Data'!$B$7:$R$2292,17,0)</f>
        <v>4.2636000000000003</v>
      </c>
      <c r="O18" s="61">
        <f t="shared" si="5"/>
        <v>3</v>
      </c>
      <c r="P18" s="60">
        <f>VLOOKUP($A18,'Return Data'!$B$7:$R$2292,14,0)</f>
        <v>6.3921000000000001</v>
      </c>
      <c r="Q18" s="61">
        <f t="shared" si="6"/>
        <v>5</v>
      </c>
      <c r="R18" s="60">
        <f>VLOOKUP($A18,'Return Data'!$B$7:$R$2292,16,0)</f>
        <v>8.2568000000000001</v>
      </c>
      <c r="S18" s="62">
        <f t="shared" si="7"/>
        <v>3</v>
      </c>
    </row>
    <row r="19" spans="1:19" x14ac:dyDescent="0.3">
      <c r="A19" s="77" t="s">
        <v>574</v>
      </c>
      <c r="B19" s="59">
        <f>VLOOKUP($A19,'Return Data'!$B$7:$R$2292,3,0)</f>
        <v>44918</v>
      </c>
      <c r="C19" s="60">
        <f>VLOOKUP($A19,'Return Data'!$B$7:$R$2292,4,0)</f>
        <v>30.812000000000001</v>
      </c>
      <c r="D19" s="60">
        <f>VLOOKUP($A19,'Return Data'!$B$7:$R$2292,9,0)</f>
        <v>5.8085000000000004</v>
      </c>
      <c r="E19" s="61">
        <f t="shared" si="0"/>
        <v>12</v>
      </c>
      <c r="F19" s="60">
        <f>VLOOKUP($A19,'Return Data'!$B$7:$R$2292,10,0)</f>
        <v>6.6228999999999996</v>
      </c>
      <c r="G19" s="61">
        <f t="shared" si="1"/>
        <v>13</v>
      </c>
      <c r="H19" s="60">
        <f>VLOOKUP($A19,'Return Data'!$B$7:$R$2292,11,0)</f>
        <v>5.0910000000000002</v>
      </c>
      <c r="I19" s="61">
        <f t="shared" si="2"/>
        <v>18</v>
      </c>
      <c r="J19" s="60">
        <f>VLOOKUP($A19,'Return Data'!$B$7:$R$2292,12,0)</f>
        <v>3.6301999999999999</v>
      </c>
      <c r="K19" s="61">
        <f t="shared" si="3"/>
        <v>8</v>
      </c>
      <c r="L19" s="60">
        <f>VLOOKUP($A19,'Return Data'!$B$7:$R$2292,13,0)</f>
        <v>3.6251000000000002</v>
      </c>
      <c r="M19" s="61">
        <f t="shared" si="4"/>
        <v>8</v>
      </c>
      <c r="N19" s="60">
        <f>VLOOKUP($A19,'Return Data'!$B$7:$R$2292,17,0)</f>
        <v>3.4051999999999998</v>
      </c>
      <c r="O19" s="61">
        <f t="shared" si="5"/>
        <v>14</v>
      </c>
      <c r="P19" s="60">
        <f>VLOOKUP($A19,'Return Data'!$B$7:$R$2292,14,0)</f>
        <v>5.2572000000000001</v>
      </c>
      <c r="Q19" s="61">
        <f t="shared" si="6"/>
        <v>16</v>
      </c>
      <c r="R19" s="60">
        <f>VLOOKUP($A19,'Return Data'!$B$7:$R$2292,16,0)</f>
        <v>7.3606999999999996</v>
      </c>
      <c r="S19" s="62">
        <f t="shared" si="7"/>
        <v>14</v>
      </c>
    </row>
    <row r="20" spans="1:19" x14ac:dyDescent="0.3">
      <c r="A20" s="77" t="s">
        <v>576</v>
      </c>
      <c r="B20" s="59">
        <f>VLOOKUP($A20,'Return Data'!$B$7:$R$2292,3,0)</f>
        <v>44918</v>
      </c>
      <c r="C20" s="60">
        <f>VLOOKUP($A20,'Return Data'!$B$7:$R$2292,4,0)</f>
        <v>17.6812</v>
      </c>
      <c r="D20" s="60">
        <f>VLOOKUP($A20,'Return Data'!$B$7:$R$2292,9,0)</f>
        <v>6.3220000000000001</v>
      </c>
      <c r="E20" s="61">
        <f t="shared" si="0"/>
        <v>7</v>
      </c>
      <c r="F20" s="60">
        <f>VLOOKUP($A20,'Return Data'!$B$7:$R$2292,10,0)</f>
        <v>6.9440999999999997</v>
      </c>
      <c r="G20" s="61">
        <f t="shared" si="1"/>
        <v>6</v>
      </c>
      <c r="H20" s="60">
        <f>VLOOKUP($A20,'Return Data'!$B$7:$R$2292,11,0)</f>
        <v>6.3433999999999999</v>
      </c>
      <c r="I20" s="61">
        <f t="shared" si="2"/>
        <v>5</v>
      </c>
      <c r="J20" s="60">
        <f>VLOOKUP($A20,'Return Data'!$B$7:$R$2292,12,0)</f>
        <v>3.5112999999999999</v>
      </c>
      <c r="K20" s="61">
        <f t="shared" si="3"/>
        <v>10</v>
      </c>
      <c r="L20" s="60">
        <f>VLOOKUP($A20,'Return Data'!$B$7:$R$2292,13,0)</f>
        <v>3.6006</v>
      </c>
      <c r="M20" s="61">
        <f t="shared" si="4"/>
        <v>10</v>
      </c>
      <c r="N20" s="60">
        <f>VLOOKUP($A20,'Return Data'!$B$7:$R$2292,17,0)</f>
        <v>4.0514999999999999</v>
      </c>
      <c r="O20" s="61">
        <f t="shared" si="5"/>
        <v>4</v>
      </c>
      <c r="P20" s="60">
        <f>VLOOKUP($A20,'Return Data'!$B$7:$R$2292,14,0)</f>
        <v>6.4025999999999996</v>
      </c>
      <c r="Q20" s="61">
        <f t="shared" si="6"/>
        <v>3</v>
      </c>
      <c r="R20" s="60">
        <f>VLOOKUP($A20,'Return Data'!$B$7:$R$2292,16,0)</f>
        <v>7.7727000000000004</v>
      </c>
      <c r="S20" s="62">
        <f t="shared" si="7"/>
        <v>12</v>
      </c>
    </row>
    <row r="21" spans="1:19" x14ac:dyDescent="0.3">
      <c r="A21" s="77" t="s">
        <v>578</v>
      </c>
      <c r="B21" s="59">
        <f>VLOOKUP($A21,'Return Data'!$B$7:$R$2292,3,0)</f>
        <v>44918</v>
      </c>
      <c r="C21" s="60">
        <f>VLOOKUP($A21,'Return Data'!$B$7:$R$2292,4,0)</f>
        <v>21.226400000000002</v>
      </c>
      <c r="D21" s="60">
        <f>VLOOKUP($A21,'Return Data'!$B$7:$R$2292,9,0)</f>
        <v>5.2674000000000003</v>
      </c>
      <c r="E21" s="61">
        <f t="shared" si="0"/>
        <v>18</v>
      </c>
      <c r="F21" s="60">
        <f>VLOOKUP($A21,'Return Data'!$B$7:$R$2292,10,0)</f>
        <v>6.3536999999999999</v>
      </c>
      <c r="G21" s="61">
        <f t="shared" si="1"/>
        <v>16</v>
      </c>
      <c r="H21" s="60">
        <f>VLOOKUP($A21,'Return Data'!$B$7:$R$2292,11,0)</f>
        <v>5.1166</v>
      </c>
      <c r="I21" s="61">
        <f t="shared" si="2"/>
        <v>17</v>
      </c>
      <c r="J21" s="60">
        <f>VLOOKUP($A21,'Return Data'!$B$7:$R$2292,12,0)</f>
        <v>3.5055999999999998</v>
      </c>
      <c r="K21" s="61">
        <f t="shared" si="3"/>
        <v>11</v>
      </c>
      <c r="L21" s="60">
        <f>VLOOKUP($A21,'Return Data'!$B$7:$R$2292,13,0)</f>
        <v>3.4838</v>
      </c>
      <c r="M21" s="61">
        <f t="shared" si="4"/>
        <v>11</v>
      </c>
      <c r="N21" s="60">
        <f>VLOOKUP($A21,'Return Data'!$B$7:$R$2292,17,0)</f>
        <v>3.8698999999999999</v>
      </c>
      <c r="O21" s="61">
        <f t="shared" si="5"/>
        <v>9</v>
      </c>
      <c r="P21" s="60">
        <f>VLOOKUP($A21,'Return Data'!$B$7:$R$2292,14,0)</f>
        <v>5.9698000000000002</v>
      </c>
      <c r="Q21" s="61">
        <f t="shared" si="6"/>
        <v>10</v>
      </c>
      <c r="R21" s="60">
        <f>VLOOKUP($A21,'Return Data'!$B$7:$R$2292,16,0)</f>
        <v>7.9828000000000001</v>
      </c>
      <c r="S21" s="62">
        <f t="shared" si="7"/>
        <v>7</v>
      </c>
    </row>
    <row r="22" spans="1:19" x14ac:dyDescent="0.3">
      <c r="A22" s="77" t="s">
        <v>579</v>
      </c>
      <c r="B22" s="59">
        <f>VLOOKUP($A22,'Return Data'!$B$7:$R$2292,3,0)</f>
        <v>44918</v>
      </c>
      <c r="C22" s="60">
        <f>VLOOKUP($A22,'Return Data'!$B$7:$R$2292,4,0)</f>
        <v>2725.8733000000002</v>
      </c>
      <c r="D22" s="60">
        <f>VLOOKUP($A22,'Return Data'!$B$7:$R$2292,9,0)</f>
        <v>6.9269999999999996</v>
      </c>
      <c r="E22" s="61">
        <f t="shared" si="0"/>
        <v>1</v>
      </c>
      <c r="F22" s="60">
        <f>VLOOKUP($A22,'Return Data'!$B$7:$R$2292,10,0)</f>
        <v>6.9225000000000003</v>
      </c>
      <c r="G22" s="61">
        <f t="shared" si="1"/>
        <v>8</v>
      </c>
      <c r="H22" s="60">
        <f>VLOOKUP($A22,'Return Data'!$B$7:$R$2292,11,0)</f>
        <v>5.7103999999999999</v>
      </c>
      <c r="I22" s="61">
        <f t="shared" si="2"/>
        <v>13</v>
      </c>
      <c r="J22" s="60">
        <f>VLOOKUP($A22,'Return Data'!$B$7:$R$2292,12,0)</f>
        <v>3.1682000000000001</v>
      </c>
      <c r="K22" s="61">
        <f t="shared" si="3"/>
        <v>14</v>
      </c>
      <c r="L22" s="60">
        <f>VLOOKUP($A22,'Return Data'!$B$7:$R$2292,13,0)</f>
        <v>3.3407</v>
      </c>
      <c r="M22" s="61">
        <f t="shared" si="4"/>
        <v>14</v>
      </c>
      <c r="N22" s="60">
        <f>VLOOKUP($A22,'Return Data'!$B$7:$R$2292,17,0)</f>
        <v>3.2511999999999999</v>
      </c>
      <c r="O22" s="61">
        <f t="shared" si="5"/>
        <v>15</v>
      </c>
      <c r="P22" s="60">
        <f>VLOOKUP($A22,'Return Data'!$B$7:$R$2292,14,0)</f>
        <v>5.7534000000000001</v>
      </c>
      <c r="Q22" s="61">
        <f t="shared" si="6"/>
        <v>13</v>
      </c>
      <c r="R22" s="60">
        <f>VLOOKUP($A22,'Return Data'!$B$7:$R$2292,16,0)</f>
        <v>7.9768999999999997</v>
      </c>
      <c r="S22" s="62">
        <f t="shared" si="7"/>
        <v>8</v>
      </c>
    </row>
    <row r="23" spans="1:19" x14ac:dyDescent="0.3">
      <c r="A23" s="77" t="s">
        <v>582</v>
      </c>
      <c r="B23" s="59">
        <f>VLOOKUP($A23,'Return Data'!$B$7:$R$2292,3,0)</f>
        <v>44918</v>
      </c>
      <c r="C23" s="60">
        <f>VLOOKUP($A23,'Return Data'!$B$7:$R$2292,4,0)</f>
        <v>36.031799999999997</v>
      </c>
      <c r="D23" s="60">
        <f>VLOOKUP($A23,'Return Data'!$B$7:$R$2292,9,0)</f>
        <v>5.7948000000000004</v>
      </c>
      <c r="E23" s="61">
        <f t="shared" si="0"/>
        <v>13</v>
      </c>
      <c r="F23" s="60">
        <f>VLOOKUP($A23,'Return Data'!$B$7:$R$2292,10,0)</f>
        <v>6.7968000000000002</v>
      </c>
      <c r="G23" s="61">
        <f t="shared" si="1"/>
        <v>9</v>
      </c>
      <c r="H23" s="60">
        <f>VLOOKUP($A23,'Return Data'!$B$7:$R$2292,11,0)</f>
        <v>5.8734000000000002</v>
      </c>
      <c r="I23" s="61">
        <f t="shared" si="2"/>
        <v>12</v>
      </c>
      <c r="J23" s="60">
        <f>VLOOKUP($A23,'Return Data'!$B$7:$R$2292,12,0)</f>
        <v>2.7869000000000002</v>
      </c>
      <c r="K23" s="61">
        <f t="shared" si="3"/>
        <v>16</v>
      </c>
      <c r="L23" s="60">
        <f>VLOOKUP($A23,'Return Data'!$B$7:$R$2292,13,0)</f>
        <v>3.1059000000000001</v>
      </c>
      <c r="M23" s="61">
        <f t="shared" si="4"/>
        <v>15</v>
      </c>
      <c r="N23" s="60">
        <f>VLOOKUP($A23,'Return Data'!$B$7:$R$2292,17,0)</f>
        <v>3.1339000000000001</v>
      </c>
      <c r="O23" s="61">
        <f t="shared" si="5"/>
        <v>16</v>
      </c>
      <c r="P23" s="60">
        <f>VLOOKUP($A23,'Return Data'!$B$7:$R$2292,14,0)</f>
        <v>4.6523000000000003</v>
      </c>
      <c r="Q23" s="61">
        <f t="shared" si="6"/>
        <v>18</v>
      </c>
      <c r="R23" s="60">
        <f>VLOOKUP($A23,'Return Data'!$B$7:$R$2292,16,0)</f>
        <v>7.0960999999999999</v>
      </c>
      <c r="S23" s="62">
        <f t="shared" si="7"/>
        <v>17</v>
      </c>
    </row>
    <row r="24" spans="1:19" x14ac:dyDescent="0.3">
      <c r="A24" s="77" t="s">
        <v>583</v>
      </c>
      <c r="B24" s="59">
        <f>VLOOKUP($A24,'Return Data'!$B$7:$R$2292,3,0)</f>
        <v>44918</v>
      </c>
      <c r="C24" s="60">
        <f>VLOOKUP($A24,'Return Data'!$B$7:$R$2292,4,0)</f>
        <v>12.1449</v>
      </c>
      <c r="D24" s="60">
        <f>VLOOKUP($A24,'Return Data'!$B$7:$R$2292,9,0)</f>
        <v>6.7087000000000003</v>
      </c>
      <c r="E24" s="61">
        <f t="shared" si="0"/>
        <v>2</v>
      </c>
      <c r="F24" s="60">
        <f>VLOOKUP($A24,'Return Data'!$B$7:$R$2292,10,0)</f>
        <v>6.5042999999999997</v>
      </c>
      <c r="G24" s="61">
        <f t="shared" si="1"/>
        <v>14</v>
      </c>
      <c r="H24" s="60">
        <f>VLOOKUP($A24,'Return Data'!$B$7:$R$2292,11,0)</f>
        <v>6.1730999999999998</v>
      </c>
      <c r="I24" s="61">
        <f t="shared" si="2"/>
        <v>7</v>
      </c>
      <c r="J24" s="60">
        <f>VLOOKUP($A24,'Return Data'!$B$7:$R$2292,12,0)</f>
        <v>3.2044000000000001</v>
      </c>
      <c r="K24" s="61">
        <f t="shared" si="3"/>
        <v>13</v>
      </c>
      <c r="L24" s="60">
        <f>VLOOKUP($A24,'Return Data'!$B$7:$R$2292,13,0)</f>
        <v>3.3450000000000002</v>
      </c>
      <c r="M24" s="61">
        <f t="shared" si="4"/>
        <v>13</v>
      </c>
      <c r="N24" s="60">
        <f>VLOOKUP($A24,'Return Data'!$B$7:$R$2292,17,0)</f>
        <v>3.6959</v>
      </c>
      <c r="O24" s="61">
        <f t="shared" si="5"/>
        <v>12</v>
      </c>
      <c r="P24" s="60">
        <f>VLOOKUP($A24,'Return Data'!$B$7:$R$2292,14,0)</f>
        <v>6.1303999999999998</v>
      </c>
      <c r="Q24" s="61">
        <f t="shared" si="6"/>
        <v>9</v>
      </c>
      <c r="R24" s="60">
        <f>VLOOKUP($A24,'Return Data'!$B$7:$R$2292,16,0)</f>
        <v>6.2497999999999996</v>
      </c>
      <c r="S24" s="62">
        <f t="shared" si="7"/>
        <v>18</v>
      </c>
    </row>
    <row r="25" spans="1:19" x14ac:dyDescent="0.3">
      <c r="A25" s="77" t="s">
        <v>585</v>
      </c>
      <c r="B25" s="59">
        <f>VLOOKUP($A25,'Return Data'!$B$7:$R$2292,3,0)</f>
        <v>44918</v>
      </c>
      <c r="C25" s="60">
        <f>VLOOKUP($A25,'Return Data'!$B$7:$R$2292,4,0)</f>
        <v>18.442299999999999</v>
      </c>
      <c r="D25" s="60">
        <f>VLOOKUP($A25,'Return Data'!$B$7:$R$2292,9,0)</f>
        <v>6.5598000000000001</v>
      </c>
      <c r="E25" s="61">
        <f t="shared" si="0"/>
        <v>3</v>
      </c>
      <c r="F25" s="60">
        <f>VLOOKUP($A25,'Return Data'!$B$7:$R$2292,10,0)</f>
        <v>8.282</v>
      </c>
      <c r="G25" s="61">
        <f t="shared" si="1"/>
        <v>2</v>
      </c>
      <c r="H25" s="60">
        <f>VLOOKUP($A25,'Return Data'!$B$7:$R$2292,11,0)</f>
        <v>7.1947999999999999</v>
      </c>
      <c r="I25" s="61">
        <f t="shared" si="2"/>
        <v>4</v>
      </c>
      <c r="J25" s="60">
        <f>VLOOKUP($A25,'Return Data'!$B$7:$R$2292,12,0)</f>
        <v>12.658099999999999</v>
      </c>
      <c r="K25" s="61">
        <f t="shared" si="3"/>
        <v>1</v>
      </c>
      <c r="L25" s="60">
        <f>VLOOKUP($A25,'Return Data'!$B$7:$R$2292,13,0)</f>
        <v>10.5687</v>
      </c>
      <c r="M25" s="61">
        <f t="shared" si="4"/>
        <v>1</v>
      </c>
      <c r="N25" s="60">
        <f>VLOOKUP($A25,'Return Data'!$B$7:$R$2292,17,0)</f>
        <v>6.7159000000000004</v>
      </c>
      <c r="O25" s="61">
        <f t="shared" si="5"/>
        <v>1</v>
      </c>
      <c r="P25" s="60">
        <f>VLOOKUP($A25,'Return Data'!$B$7:$R$2292,14,0)</f>
        <v>7.4420999999999999</v>
      </c>
      <c r="Q25" s="61">
        <f t="shared" si="6"/>
        <v>1</v>
      </c>
      <c r="R25" s="60">
        <f>VLOOKUP($A25,'Return Data'!$B$7:$R$2292,16,0)</f>
        <v>7.1269999999999998</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6.0856666666666666</v>
      </c>
      <c r="E27" s="83"/>
      <c r="F27" s="84">
        <f>AVERAGE(F8:F25)</f>
        <v>6.9722833333333334</v>
      </c>
      <c r="G27" s="83"/>
      <c r="H27" s="84">
        <f>AVERAGE(H8:H25)</f>
        <v>6.2156722222222234</v>
      </c>
      <c r="I27" s="83"/>
      <c r="J27" s="84">
        <f>AVERAGE(J8:J25)</f>
        <v>3.9035111111111109</v>
      </c>
      <c r="K27" s="83"/>
      <c r="L27" s="84">
        <f>AVERAGE(L8:L25)</f>
        <v>3.7931777777777773</v>
      </c>
      <c r="M27" s="83"/>
      <c r="N27" s="84">
        <f>AVERAGE(N8:N25)</f>
        <v>3.8651999999999993</v>
      </c>
      <c r="O27" s="83"/>
      <c r="P27" s="84">
        <f>AVERAGE(P8:P25)</f>
        <v>5.9944055555555558</v>
      </c>
      <c r="Q27" s="83"/>
      <c r="R27" s="84">
        <f>AVERAGE(R8:R25)</f>
        <v>7.741355555555554</v>
      </c>
      <c r="S27" s="85"/>
    </row>
    <row r="28" spans="1:19" x14ac:dyDescent="0.3">
      <c r="A28" s="82" t="s">
        <v>28</v>
      </c>
      <c r="B28" s="83"/>
      <c r="C28" s="83"/>
      <c r="D28" s="84">
        <f>MIN(D8:D25)</f>
        <v>5.2674000000000003</v>
      </c>
      <c r="E28" s="83"/>
      <c r="F28" s="84">
        <f>MIN(F8:F25)</f>
        <v>5.9791999999999996</v>
      </c>
      <c r="G28" s="83"/>
      <c r="H28" s="84">
        <f>MIN(H8:H25)</f>
        <v>5.0910000000000002</v>
      </c>
      <c r="I28" s="83"/>
      <c r="J28" s="84">
        <f>MIN(J8:J25)</f>
        <v>1.1635</v>
      </c>
      <c r="K28" s="83"/>
      <c r="L28" s="84">
        <f>MIN(L8:L25)</f>
        <v>1.0841000000000001</v>
      </c>
      <c r="M28" s="83"/>
      <c r="N28" s="84">
        <f>MIN(N8:N25)</f>
        <v>2.6202000000000001</v>
      </c>
      <c r="O28" s="83"/>
      <c r="P28" s="84">
        <f>MIN(P8:P25)</f>
        <v>4.6523000000000003</v>
      </c>
      <c r="Q28" s="83"/>
      <c r="R28" s="84">
        <f>MIN(R8:R25)</f>
        <v>6.2497999999999996</v>
      </c>
      <c r="S28" s="85"/>
    </row>
    <row r="29" spans="1:19" ht="15" thickBot="1" x14ac:dyDescent="0.35">
      <c r="A29" s="86" t="s">
        <v>29</v>
      </c>
      <c r="B29" s="87"/>
      <c r="C29" s="87"/>
      <c r="D29" s="88">
        <f>MAX(D8:D25)</f>
        <v>6.9269999999999996</v>
      </c>
      <c r="E29" s="87"/>
      <c r="F29" s="88">
        <f>MAX(F8:F25)</f>
        <v>8.8111999999999995</v>
      </c>
      <c r="G29" s="87"/>
      <c r="H29" s="88">
        <f>MAX(H8:H25)</f>
        <v>8.9795999999999996</v>
      </c>
      <c r="I29" s="87"/>
      <c r="J29" s="88">
        <f>MAX(J8:J25)</f>
        <v>12.658099999999999</v>
      </c>
      <c r="K29" s="87"/>
      <c r="L29" s="88">
        <f>MAX(L8:L25)</f>
        <v>10.5687</v>
      </c>
      <c r="M29" s="87"/>
      <c r="N29" s="88">
        <f>MAX(N8:N25)</f>
        <v>6.7159000000000004</v>
      </c>
      <c r="O29" s="87"/>
      <c r="P29" s="88">
        <f>MAX(P8:P25)</f>
        <v>7.4420999999999999</v>
      </c>
      <c r="Q29" s="87"/>
      <c r="R29" s="88">
        <f>MAX(R8:R25)</f>
        <v>8.5898000000000003</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44918</v>
      </c>
      <c r="C8" s="60">
        <f>VLOOKUP($A8,'Return Data'!$B$7:$R$2292,4,0)</f>
        <v>304.07150000000001</v>
      </c>
      <c r="D8" s="60">
        <f>VLOOKUP($A8,'Return Data'!$B$7:$R$2292,9,0)</f>
        <v>6.0808999999999997</v>
      </c>
      <c r="E8" s="61">
        <f t="shared" ref="E8:E27" si="0">RANK(D8,D$8:D$27,0)</f>
        <v>7</v>
      </c>
      <c r="F8" s="60">
        <f>VLOOKUP($A8,'Return Data'!$B$7:$R$2292,10,0)</f>
        <v>6.3254999999999999</v>
      </c>
      <c r="G8" s="61">
        <f t="shared" ref="G8:G27" si="1">RANK(F8,F$8:F$27,0)</f>
        <v>12</v>
      </c>
      <c r="H8" s="60">
        <f>VLOOKUP($A8,'Return Data'!$B$7:$R$2292,11,0)</f>
        <v>5.7281000000000004</v>
      </c>
      <c r="I8" s="61">
        <f t="shared" ref="I8:I27" si="2">RANK(H8,H$8:H$27,0)</f>
        <v>9</v>
      </c>
      <c r="J8" s="60">
        <f>VLOOKUP($A8,'Return Data'!$B$7:$R$2292,12,0)</f>
        <v>3.6714000000000002</v>
      </c>
      <c r="K8" s="61">
        <f t="shared" ref="K8:K27" si="3">RANK(J8,J$8:J$27,0)</f>
        <v>6</v>
      </c>
      <c r="L8" s="60">
        <f>VLOOKUP($A8,'Return Data'!$B$7:$R$2292,13,0)</f>
        <v>3.6120999999999999</v>
      </c>
      <c r="M8" s="61">
        <f t="shared" ref="M8:M27" si="4">RANK(L8,L$8:L$27,0)</f>
        <v>5</v>
      </c>
      <c r="N8" s="60">
        <f>VLOOKUP($A8,'Return Data'!$B$7:$R$2292,17,0)</f>
        <v>3.6745999999999999</v>
      </c>
      <c r="O8" s="61">
        <f t="shared" ref="O8:O27" si="5">RANK(N8,N$8:N$27,0)</f>
        <v>7</v>
      </c>
      <c r="P8" s="60">
        <f>VLOOKUP($A8,'Return Data'!$B$7:$R$2292,14,0)</f>
        <v>5.9877000000000002</v>
      </c>
      <c r="Q8" s="61">
        <f>RANK(P8,P$8:P$27,0)</f>
        <v>3</v>
      </c>
      <c r="R8" s="60">
        <f>VLOOKUP($A8,'Return Data'!$B$7:$R$2292,16,0)</f>
        <v>7.8841999999999999</v>
      </c>
      <c r="S8" s="62">
        <f t="shared" ref="S8:S27" si="6">RANK(R8,R$8:R$27,0)</f>
        <v>3</v>
      </c>
    </row>
    <row r="9" spans="1:19" x14ac:dyDescent="0.3">
      <c r="A9" s="77" t="s">
        <v>554</v>
      </c>
      <c r="B9" s="59">
        <f>VLOOKUP($A9,'Return Data'!$B$7:$R$2292,3,0)</f>
        <v>44918</v>
      </c>
      <c r="C9" s="60">
        <f>VLOOKUP($A9,'Return Data'!$B$7:$R$2292,4,0)</f>
        <v>2198.2467999999999</v>
      </c>
      <c r="D9" s="60">
        <f>VLOOKUP($A9,'Return Data'!$B$7:$R$2292,9,0)</f>
        <v>5.1870000000000003</v>
      </c>
      <c r="E9" s="61">
        <f t="shared" si="0"/>
        <v>18</v>
      </c>
      <c r="F9" s="60">
        <f>VLOOKUP($A9,'Return Data'!$B$7:$R$2292,10,0)</f>
        <v>6.6429</v>
      </c>
      <c r="G9" s="61">
        <f t="shared" si="1"/>
        <v>7</v>
      </c>
      <c r="H9" s="60">
        <f>VLOOKUP($A9,'Return Data'!$B$7:$R$2292,11,0)</f>
        <v>4.8243999999999998</v>
      </c>
      <c r="I9" s="61">
        <f t="shared" si="2"/>
        <v>18</v>
      </c>
      <c r="J9" s="60">
        <f>VLOOKUP($A9,'Return Data'!$B$7:$R$2292,12,0)</f>
        <v>3.7761</v>
      </c>
      <c r="K9" s="61">
        <f t="shared" si="3"/>
        <v>5</v>
      </c>
      <c r="L9" s="60">
        <f>VLOOKUP($A9,'Return Data'!$B$7:$R$2292,13,0)</f>
        <v>3.7660999999999998</v>
      </c>
      <c r="M9" s="61">
        <f t="shared" si="4"/>
        <v>4</v>
      </c>
      <c r="N9" s="60">
        <f>VLOOKUP($A9,'Return Data'!$B$7:$R$2292,17,0)</f>
        <v>3.5964999999999998</v>
      </c>
      <c r="O9" s="61">
        <f t="shared" si="5"/>
        <v>8</v>
      </c>
      <c r="P9" s="60">
        <f>VLOOKUP($A9,'Return Data'!$B$7:$R$2292,14,0)</f>
        <v>5.5130999999999997</v>
      </c>
      <c r="Q9" s="61">
        <f>RANK(P9,P$8:P$27,0)</f>
        <v>11</v>
      </c>
      <c r="R9" s="60">
        <f>VLOOKUP($A9,'Return Data'!$B$7:$R$2292,16,0)</f>
        <v>7.7533000000000003</v>
      </c>
      <c r="S9" s="62">
        <f t="shared" si="6"/>
        <v>4</v>
      </c>
    </row>
    <row r="10" spans="1:19" x14ac:dyDescent="0.3">
      <c r="A10" s="77" t="s">
        <v>682</v>
      </c>
      <c r="B10" s="59">
        <f>VLOOKUP($A10,'Return Data'!$B$7:$R$2292,3,0)</f>
        <v>44918</v>
      </c>
      <c r="C10" s="60">
        <f>VLOOKUP($A10,'Return Data'!$B$7:$R$2292,4,0)</f>
        <v>1206.0969</v>
      </c>
      <c r="D10" s="60">
        <f>VLOOKUP($A10,'Return Data'!$B$7:$R$2292,9,0)</f>
        <v>7.0525000000000002</v>
      </c>
      <c r="E10" s="61">
        <f t="shared" si="0"/>
        <v>1</v>
      </c>
      <c r="F10" s="60">
        <f>VLOOKUP($A10,'Return Data'!$B$7:$R$2292,10,0)</f>
        <v>6.4118000000000004</v>
      </c>
      <c r="G10" s="61">
        <f t="shared" si="1"/>
        <v>11</v>
      </c>
      <c r="H10" s="60">
        <f>VLOOKUP($A10,'Return Data'!$B$7:$R$2292,11,0)</f>
        <v>5.9405999999999999</v>
      </c>
      <c r="I10" s="61">
        <f t="shared" si="2"/>
        <v>7</v>
      </c>
      <c r="J10" s="60">
        <f>VLOOKUP($A10,'Return Data'!$B$7:$R$2292,12,0)</f>
        <v>4.2396000000000003</v>
      </c>
      <c r="K10" s="61">
        <f t="shared" si="3"/>
        <v>3</v>
      </c>
      <c r="L10" s="60">
        <f>VLOOKUP($A10,'Return Data'!$B$7:$R$2292,13,0)</f>
        <v>4.3281000000000001</v>
      </c>
      <c r="M10" s="61">
        <f t="shared" si="4"/>
        <v>2</v>
      </c>
      <c r="N10" s="60">
        <f>VLOOKUP($A10,'Return Data'!$B$7:$R$2292,17,0)</f>
        <v>4.2626999999999997</v>
      </c>
      <c r="O10" s="61">
        <f t="shared" si="5"/>
        <v>4</v>
      </c>
      <c r="P10" s="60"/>
      <c r="Q10" s="61"/>
      <c r="R10" s="60">
        <f>VLOOKUP($A10,'Return Data'!$B$7:$R$2292,16,0)</f>
        <v>6.4596999999999998</v>
      </c>
      <c r="S10" s="62">
        <f t="shared" si="6"/>
        <v>18</v>
      </c>
    </row>
    <row r="11" spans="1:19" x14ac:dyDescent="0.3">
      <c r="A11" s="77" t="s">
        <v>683</v>
      </c>
      <c r="B11" s="59">
        <f>VLOOKUP($A11,'Return Data'!$B$7:$R$2292,3,0)</f>
        <v>44918</v>
      </c>
      <c r="C11" s="60">
        <f>VLOOKUP($A11,'Return Data'!$B$7:$R$2292,4,0)</f>
        <v>1230.3</v>
      </c>
      <c r="D11" s="60">
        <f>VLOOKUP($A11,'Return Data'!$B$7:$R$2292,9,0)</f>
        <v>6.2030000000000003</v>
      </c>
      <c r="E11" s="61">
        <f t="shared" si="0"/>
        <v>6</v>
      </c>
      <c r="F11" s="60">
        <f>VLOOKUP($A11,'Return Data'!$B$7:$R$2292,10,0)</f>
        <v>9.1074999999999999</v>
      </c>
      <c r="G11" s="61">
        <f t="shared" si="1"/>
        <v>1</v>
      </c>
      <c r="H11" s="60">
        <f>VLOOKUP($A11,'Return Data'!$B$7:$R$2292,11,0)</f>
        <v>9.7317</v>
      </c>
      <c r="I11" s="61">
        <f t="shared" si="2"/>
        <v>1</v>
      </c>
      <c r="J11" s="60">
        <f>VLOOKUP($A11,'Return Data'!$B$7:$R$2292,12,0)</f>
        <v>3.3788</v>
      </c>
      <c r="K11" s="61">
        <f t="shared" si="3"/>
        <v>8</v>
      </c>
      <c r="L11" s="60">
        <f>VLOOKUP($A11,'Return Data'!$B$7:$R$2292,13,0)</f>
        <v>3.2181000000000002</v>
      </c>
      <c r="M11" s="61">
        <f t="shared" si="4"/>
        <v>9</v>
      </c>
      <c r="N11" s="60">
        <f>VLOOKUP($A11,'Return Data'!$B$7:$R$2292,17,0)</f>
        <v>4.3696999999999999</v>
      </c>
      <c r="O11" s="61">
        <f t="shared" si="5"/>
        <v>2</v>
      </c>
      <c r="P11" s="60"/>
      <c r="Q11" s="61"/>
      <c r="R11" s="60">
        <f>VLOOKUP($A11,'Return Data'!$B$7:$R$2292,16,0)</f>
        <v>7.1707999999999998</v>
      </c>
      <c r="S11" s="62">
        <f t="shared" si="6"/>
        <v>14</v>
      </c>
    </row>
    <row r="12" spans="1:19" x14ac:dyDescent="0.3">
      <c r="A12" s="77" t="s">
        <v>556</v>
      </c>
      <c r="B12" s="59">
        <f>VLOOKUP($A12,'Return Data'!$B$7:$R$2292,3,0)</f>
        <v>44918</v>
      </c>
      <c r="C12" s="60">
        <f>VLOOKUP($A12,'Return Data'!$B$7:$R$2292,4,0)</f>
        <v>19.892399999999999</v>
      </c>
      <c r="D12" s="60">
        <f>VLOOKUP($A12,'Return Data'!$B$7:$R$2292,9,0)</f>
        <v>5.4123999999999999</v>
      </c>
      <c r="E12" s="61">
        <f t="shared" si="0"/>
        <v>15</v>
      </c>
      <c r="F12" s="60">
        <f>VLOOKUP($A12,'Return Data'!$B$7:$R$2292,10,0)</f>
        <v>6.0979999999999999</v>
      </c>
      <c r="G12" s="61">
        <f t="shared" si="1"/>
        <v>16</v>
      </c>
      <c r="H12" s="60">
        <f>VLOOKUP($A12,'Return Data'!$B$7:$R$2292,11,0)</f>
        <v>5.1711</v>
      </c>
      <c r="I12" s="61">
        <f t="shared" si="2"/>
        <v>17</v>
      </c>
      <c r="J12" s="60">
        <f>VLOOKUP($A12,'Return Data'!$B$7:$R$2292,12,0)</f>
        <v>3.1671</v>
      </c>
      <c r="K12" s="61">
        <f t="shared" si="3"/>
        <v>11</v>
      </c>
      <c r="L12" s="60">
        <f>VLOOKUP($A12,'Return Data'!$B$7:$R$2292,13,0)</f>
        <v>3.1555</v>
      </c>
      <c r="M12" s="61">
        <f t="shared" si="4"/>
        <v>11</v>
      </c>
      <c r="N12" s="60">
        <f>VLOOKUP($A12,'Return Data'!$B$7:$R$2292,17,0)</f>
        <v>3.1604999999999999</v>
      </c>
      <c r="O12" s="61">
        <f t="shared" si="5"/>
        <v>15</v>
      </c>
      <c r="P12" s="60">
        <f>VLOOKUP($A12,'Return Data'!$B$7:$R$2292,14,0)</f>
        <v>5.6409000000000002</v>
      </c>
      <c r="Q12" s="61">
        <f t="shared" ref="Q12:Q27" si="7">RANK(P12,P$8:P$27,0)</f>
        <v>9</v>
      </c>
      <c r="R12" s="60">
        <f>VLOOKUP($A12,'Return Data'!$B$7:$R$2292,16,0)</f>
        <v>7.6931000000000003</v>
      </c>
      <c r="S12" s="62">
        <f t="shared" si="6"/>
        <v>5</v>
      </c>
    </row>
    <row r="13" spans="1:19" x14ac:dyDescent="0.3">
      <c r="A13" s="77" t="s">
        <v>558</v>
      </c>
      <c r="B13" s="59">
        <f>VLOOKUP($A13,'Return Data'!$B$7:$R$2292,3,0)</f>
        <v>44918</v>
      </c>
      <c r="C13" s="60">
        <f>VLOOKUP($A13,'Return Data'!$B$7:$R$2292,4,0)</f>
        <v>20.422599999999999</v>
      </c>
      <c r="D13" s="60">
        <f>VLOOKUP($A13,'Return Data'!$B$7:$R$2292,9,0)</f>
        <v>5.9447000000000001</v>
      </c>
      <c r="E13" s="61">
        <f t="shared" si="0"/>
        <v>9</v>
      </c>
      <c r="F13" s="60">
        <f>VLOOKUP($A13,'Return Data'!$B$7:$R$2292,10,0)</f>
        <v>8.4609000000000005</v>
      </c>
      <c r="G13" s="61">
        <f t="shared" si="1"/>
        <v>2</v>
      </c>
      <c r="H13" s="60">
        <f>VLOOKUP($A13,'Return Data'!$B$7:$R$2292,11,0)</f>
        <v>8.6182999999999996</v>
      </c>
      <c r="I13" s="61">
        <f t="shared" si="2"/>
        <v>2</v>
      </c>
      <c r="J13" s="60">
        <f>VLOOKUP($A13,'Return Data'!$B$7:$R$2292,12,0)</f>
        <v>2.8005</v>
      </c>
      <c r="K13" s="61">
        <f t="shared" si="3"/>
        <v>15</v>
      </c>
      <c r="L13" s="60">
        <f>VLOOKUP($A13,'Return Data'!$B$7:$R$2292,13,0)</f>
        <v>2.5375000000000001</v>
      </c>
      <c r="M13" s="61">
        <f t="shared" si="4"/>
        <v>18</v>
      </c>
      <c r="N13" s="60">
        <f>VLOOKUP($A13,'Return Data'!$B$7:$R$2292,17,0)</f>
        <v>3.7149000000000001</v>
      </c>
      <c r="O13" s="61">
        <f t="shared" si="5"/>
        <v>6</v>
      </c>
      <c r="P13" s="60">
        <f>VLOOKUP($A13,'Return Data'!$B$7:$R$2292,14,0)</f>
        <v>6.6242999999999999</v>
      </c>
      <c r="Q13" s="61">
        <f t="shared" si="7"/>
        <v>2</v>
      </c>
      <c r="R13" s="60">
        <f>VLOOKUP($A13,'Return Data'!$B$7:$R$2292,16,0)</f>
        <v>7.9964000000000004</v>
      </c>
      <c r="S13" s="62">
        <f t="shared" si="6"/>
        <v>1</v>
      </c>
    </row>
    <row r="14" spans="1:19" x14ac:dyDescent="0.3">
      <c r="A14" s="77" t="s">
        <v>559</v>
      </c>
      <c r="B14" s="59">
        <f>VLOOKUP($A14,'Return Data'!$B$7:$R$2292,3,0)</f>
        <v>44918</v>
      </c>
      <c r="C14" s="60">
        <f>VLOOKUP($A14,'Return Data'!$B$7:$R$2292,4,0)</f>
        <v>18.658200000000001</v>
      </c>
      <c r="D14" s="60">
        <f>VLOOKUP($A14,'Return Data'!$B$7:$R$2292,9,0)</f>
        <v>5.5286</v>
      </c>
      <c r="E14" s="61">
        <f t="shared" si="0"/>
        <v>14</v>
      </c>
      <c r="F14" s="60">
        <f>VLOOKUP($A14,'Return Data'!$B$7:$R$2292,10,0)</f>
        <v>6.6589</v>
      </c>
      <c r="G14" s="61">
        <f t="shared" si="1"/>
        <v>6</v>
      </c>
      <c r="H14" s="60">
        <f>VLOOKUP($A14,'Return Data'!$B$7:$R$2292,11,0)</f>
        <v>5.6977000000000002</v>
      </c>
      <c r="I14" s="61">
        <f t="shared" si="2"/>
        <v>10</v>
      </c>
      <c r="J14" s="60">
        <f>VLOOKUP($A14,'Return Data'!$B$7:$R$2292,12,0)</f>
        <v>3.1728000000000001</v>
      </c>
      <c r="K14" s="61">
        <f t="shared" si="3"/>
        <v>10</v>
      </c>
      <c r="L14" s="60">
        <f>VLOOKUP($A14,'Return Data'!$B$7:$R$2292,13,0)</f>
        <v>3.2568000000000001</v>
      </c>
      <c r="M14" s="61">
        <f t="shared" si="4"/>
        <v>8</v>
      </c>
      <c r="N14" s="60">
        <f>VLOOKUP($A14,'Return Data'!$B$7:$R$2292,17,0)</f>
        <v>3.4941</v>
      </c>
      <c r="O14" s="61">
        <f t="shared" si="5"/>
        <v>12</v>
      </c>
      <c r="P14" s="60">
        <f>VLOOKUP($A14,'Return Data'!$B$7:$R$2292,14,0)</f>
        <v>5.3506</v>
      </c>
      <c r="Q14" s="61">
        <f t="shared" si="7"/>
        <v>13</v>
      </c>
      <c r="R14" s="60">
        <f>VLOOKUP($A14,'Return Data'!$B$7:$R$2292,16,0)</f>
        <v>7.4602000000000004</v>
      </c>
      <c r="S14" s="62">
        <f t="shared" si="6"/>
        <v>10</v>
      </c>
    </row>
    <row r="15" spans="1:19" x14ac:dyDescent="0.3">
      <c r="A15" s="77" t="s">
        <v>562</v>
      </c>
      <c r="B15" s="59">
        <f>VLOOKUP($A15,'Return Data'!$B$7:$R$2292,3,0)</f>
        <v>44918</v>
      </c>
      <c r="C15" s="60">
        <f>VLOOKUP($A15,'Return Data'!$B$7:$R$2292,4,0)</f>
        <v>19.0791</v>
      </c>
      <c r="D15" s="60">
        <f>VLOOKUP($A15,'Return Data'!$B$7:$R$2292,9,0)</f>
        <v>5.7149999999999999</v>
      </c>
      <c r="E15" s="61">
        <f t="shared" si="0"/>
        <v>11</v>
      </c>
      <c r="F15" s="60">
        <f>VLOOKUP($A15,'Return Data'!$B$7:$R$2292,10,0)</f>
        <v>5.9329999999999998</v>
      </c>
      <c r="G15" s="61">
        <f t="shared" si="1"/>
        <v>19</v>
      </c>
      <c r="H15" s="60">
        <f>VLOOKUP($A15,'Return Data'!$B$7:$R$2292,11,0)</f>
        <v>5.6492000000000004</v>
      </c>
      <c r="I15" s="61">
        <f t="shared" si="2"/>
        <v>13</v>
      </c>
      <c r="J15" s="60">
        <f>VLOOKUP($A15,'Return Data'!$B$7:$R$2292,12,0)</f>
        <v>3.2995999999999999</v>
      </c>
      <c r="K15" s="61">
        <f t="shared" si="3"/>
        <v>9</v>
      </c>
      <c r="L15" s="60">
        <f>VLOOKUP($A15,'Return Data'!$B$7:$R$2292,13,0)</f>
        <v>3.2067000000000001</v>
      </c>
      <c r="M15" s="61">
        <f t="shared" si="4"/>
        <v>10</v>
      </c>
      <c r="N15" s="60">
        <f>VLOOKUP($A15,'Return Data'!$B$7:$R$2292,17,0)</f>
        <v>3.5446</v>
      </c>
      <c r="O15" s="61">
        <f t="shared" si="5"/>
        <v>10</v>
      </c>
      <c r="P15" s="60">
        <f>VLOOKUP($A15,'Return Data'!$B$7:$R$2292,14,0)</f>
        <v>5.7713999999999999</v>
      </c>
      <c r="Q15" s="61">
        <f t="shared" si="7"/>
        <v>8</v>
      </c>
      <c r="R15" s="60">
        <f>VLOOKUP($A15,'Return Data'!$B$7:$R$2292,16,0)</f>
        <v>7.6616999999999997</v>
      </c>
      <c r="S15" s="62">
        <f t="shared" si="6"/>
        <v>6</v>
      </c>
    </row>
    <row r="16" spans="1:19" x14ac:dyDescent="0.3">
      <c r="A16" s="102" t="s">
        <v>2023</v>
      </c>
      <c r="B16" s="59">
        <f>VLOOKUP($A16,'Return Data'!$B$7:$R$2292,3,0)</f>
        <v>44918</v>
      </c>
      <c r="C16" s="60">
        <f>VLOOKUP($A16,'Return Data'!$B$7:$R$2292,4,0)</f>
        <v>20.2974</v>
      </c>
      <c r="D16" s="60">
        <f>VLOOKUP($A16,'Return Data'!$B$7:$R$2292,9,0)</f>
        <v>5.6668000000000003</v>
      </c>
      <c r="E16" s="61">
        <f t="shared" si="0"/>
        <v>12</v>
      </c>
      <c r="F16" s="60">
        <f>VLOOKUP($A16,'Return Data'!$B$7:$R$2292,10,0)</f>
        <v>7.4329999999999998</v>
      </c>
      <c r="G16" s="61">
        <f t="shared" si="1"/>
        <v>4</v>
      </c>
      <c r="H16" s="60">
        <f>VLOOKUP($A16,'Return Data'!$B$7:$R$2292,11,0)</f>
        <v>5.9451999999999998</v>
      </c>
      <c r="I16" s="61">
        <f t="shared" si="2"/>
        <v>6</v>
      </c>
      <c r="J16" s="60">
        <f>VLOOKUP($A16,'Return Data'!$B$7:$R$2292,12,0)</f>
        <v>0.83440000000000003</v>
      </c>
      <c r="K16" s="61">
        <f t="shared" si="3"/>
        <v>19</v>
      </c>
      <c r="L16" s="60">
        <f>VLOOKUP($A16,'Return Data'!$B$7:$R$2292,13,0)</f>
        <v>1.5983000000000001</v>
      </c>
      <c r="M16" s="61">
        <f t="shared" si="4"/>
        <v>19</v>
      </c>
      <c r="N16" s="60">
        <f>VLOOKUP($A16,'Return Data'!$B$7:$R$2292,17,0)</f>
        <v>2.3376999999999999</v>
      </c>
      <c r="O16" s="61">
        <f t="shared" si="5"/>
        <v>19</v>
      </c>
      <c r="P16" s="60">
        <f>VLOOKUP($A16,'Return Data'!$B$7:$R$2292,14,0)</f>
        <v>4.9227999999999996</v>
      </c>
      <c r="Q16" s="61">
        <f t="shared" si="7"/>
        <v>15</v>
      </c>
      <c r="R16" s="60">
        <f>VLOOKUP($A16,'Return Data'!$B$7:$R$2292,16,0)</f>
        <v>4.7455999999999996</v>
      </c>
      <c r="S16" s="62">
        <f t="shared" si="6"/>
        <v>20</v>
      </c>
    </row>
    <row r="17" spans="1:19" x14ac:dyDescent="0.3">
      <c r="A17" s="77" t="s">
        <v>563</v>
      </c>
      <c r="B17" s="59">
        <f>VLOOKUP($A17,'Return Data'!$B$7:$R$2292,3,0)</f>
        <v>44918</v>
      </c>
      <c r="C17" s="60">
        <f>VLOOKUP($A17,'Return Data'!$B$7:$R$2292,4,0)</f>
        <v>27.0443</v>
      </c>
      <c r="D17" s="60">
        <f>VLOOKUP($A17,'Return Data'!$B$7:$R$2292,9,0)</f>
        <v>5.1050000000000004</v>
      </c>
      <c r="E17" s="61">
        <f t="shared" si="0"/>
        <v>19</v>
      </c>
      <c r="F17" s="60">
        <f>VLOOKUP($A17,'Return Data'!$B$7:$R$2292,10,0)</f>
        <v>6.2477999999999998</v>
      </c>
      <c r="G17" s="61">
        <f t="shared" si="1"/>
        <v>14</v>
      </c>
      <c r="H17" s="60">
        <f>VLOOKUP($A17,'Return Data'!$B$7:$R$2292,11,0)</f>
        <v>6.9790000000000001</v>
      </c>
      <c r="I17" s="61">
        <f t="shared" si="2"/>
        <v>3</v>
      </c>
      <c r="J17" s="60">
        <f>VLOOKUP($A17,'Return Data'!$B$7:$R$2292,12,0)</f>
        <v>4.9196999999999997</v>
      </c>
      <c r="K17" s="61">
        <f t="shared" si="3"/>
        <v>2</v>
      </c>
      <c r="L17" s="60">
        <f>VLOOKUP($A17,'Return Data'!$B$7:$R$2292,13,0)</f>
        <v>4.1711999999999998</v>
      </c>
      <c r="M17" s="61">
        <f t="shared" si="4"/>
        <v>3</v>
      </c>
      <c r="N17" s="60">
        <f>VLOOKUP($A17,'Return Data'!$B$7:$R$2292,17,0)</f>
        <v>4.2724000000000002</v>
      </c>
      <c r="O17" s="61">
        <f t="shared" si="5"/>
        <v>3</v>
      </c>
      <c r="P17" s="60">
        <f>VLOOKUP($A17,'Return Data'!$B$7:$R$2292,14,0)</f>
        <v>5.9192999999999998</v>
      </c>
      <c r="Q17" s="61">
        <f t="shared" si="7"/>
        <v>5</v>
      </c>
      <c r="R17" s="60">
        <f>VLOOKUP($A17,'Return Data'!$B$7:$R$2292,16,0)</f>
        <v>7.9638999999999998</v>
      </c>
      <c r="S17" s="62">
        <f t="shared" si="6"/>
        <v>2</v>
      </c>
    </row>
    <row r="18" spans="1:19" x14ac:dyDescent="0.3">
      <c r="A18" s="109" t="s">
        <v>566</v>
      </c>
      <c r="B18" s="59">
        <f>VLOOKUP($A18,'Return Data'!$B$7:$R$2292,3,0)</f>
        <v>44918</v>
      </c>
      <c r="C18" s="60">
        <f>VLOOKUP($A18,'Return Data'!$B$7:$R$2292,4,0)</f>
        <v>20.517199999999999</v>
      </c>
      <c r="D18" s="60">
        <f>VLOOKUP($A18,'Return Data'!$B$7:$R$2292,9,0)</f>
        <v>6.2525000000000004</v>
      </c>
      <c r="E18" s="61">
        <f t="shared" si="0"/>
        <v>3</v>
      </c>
      <c r="F18" s="60">
        <f>VLOOKUP($A18,'Return Data'!$B$7:$R$2292,10,0)</f>
        <v>5.6722000000000001</v>
      </c>
      <c r="G18" s="61">
        <f t="shared" si="1"/>
        <v>20</v>
      </c>
      <c r="H18" s="60">
        <f>VLOOKUP($A18,'Return Data'!$B$7:$R$2292,11,0)</f>
        <v>5.2735000000000003</v>
      </c>
      <c r="I18" s="61">
        <f t="shared" si="2"/>
        <v>15</v>
      </c>
      <c r="J18" s="60">
        <f>VLOOKUP($A18,'Return Data'!$B$7:$R$2292,12,0)</f>
        <v>3.5223</v>
      </c>
      <c r="K18" s="61">
        <f t="shared" si="3"/>
        <v>7</v>
      </c>
      <c r="L18" s="60">
        <f>VLOOKUP($A18,'Return Data'!$B$7:$R$2292,13,0)</f>
        <v>3.5882000000000001</v>
      </c>
      <c r="M18" s="61">
        <f t="shared" si="4"/>
        <v>6</v>
      </c>
      <c r="N18" s="60">
        <f>VLOOKUP($A18,'Return Data'!$B$7:$R$2292,17,0)</f>
        <v>3.5230000000000001</v>
      </c>
      <c r="O18" s="61">
        <f t="shared" si="5"/>
        <v>11</v>
      </c>
      <c r="P18" s="60">
        <f>VLOOKUP($A18,'Return Data'!$B$7:$R$2292,14,0)</f>
        <v>5.8982999999999999</v>
      </c>
      <c r="Q18" s="61">
        <f t="shared" si="7"/>
        <v>7</v>
      </c>
      <c r="R18" s="60">
        <f>VLOOKUP($A18,'Return Data'!$B$7:$R$2292,16,0)</f>
        <v>7.6067999999999998</v>
      </c>
      <c r="S18" s="62">
        <f t="shared" si="6"/>
        <v>7</v>
      </c>
    </row>
    <row r="19" spans="1:19" x14ac:dyDescent="0.3">
      <c r="A19" s="77" t="s">
        <v>569</v>
      </c>
      <c r="B19" s="59">
        <f>VLOOKUP($A19,'Return Data'!$B$7:$R$2292,3,0)</f>
        <v>44918</v>
      </c>
      <c r="C19" s="60">
        <f>VLOOKUP($A19,'Return Data'!$B$7:$R$2292,4,0)</f>
        <v>1880.5462</v>
      </c>
      <c r="D19" s="60">
        <f>VLOOKUP($A19,'Return Data'!$B$7:$R$2292,9,0)</f>
        <v>6.0788000000000002</v>
      </c>
      <c r="E19" s="61">
        <f t="shared" si="0"/>
        <v>8</v>
      </c>
      <c r="F19" s="60">
        <f>VLOOKUP($A19,'Return Data'!$B$7:$R$2292,10,0)</f>
        <v>6.319</v>
      </c>
      <c r="G19" s="61">
        <f t="shared" si="1"/>
        <v>13</v>
      </c>
      <c r="H19" s="60">
        <f>VLOOKUP($A19,'Return Data'!$B$7:$R$2292,11,0)</f>
        <v>5.5292000000000003</v>
      </c>
      <c r="I19" s="61">
        <f t="shared" si="2"/>
        <v>14</v>
      </c>
      <c r="J19" s="60">
        <f>VLOOKUP($A19,'Return Data'!$B$7:$R$2292,12,0)</f>
        <v>0.73919999999999997</v>
      </c>
      <c r="K19" s="61">
        <f t="shared" si="3"/>
        <v>20</v>
      </c>
      <c r="L19" s="60">
        <f>VLOOKUP($A19,'Return Data'!$B$7:$R$2292,13,0)</f>
        <v>0.65939999999999999</v>
      </c>
      <c r="M19" s="61">
        <f t="shared" si="4"/>
        <v>20</v>
      </c>
      <c r="N19" s="60">
        <f>VLOOKUP($A19,'Return Data'!$B$7:$R$2292,17,0)</f>
        <v>2.1898</v>
      </c>
      <c r="O19" s="61">
        <f t="shared" si="5"/>
        <v>20</v>
      </c>
      <c r="P19" s="60">
        <f>VLOOKUP($A19,'Return Data'!$B$7:$R$2292,14,0)</f>
        <v>4.4638999999999998</v>
      </c>
      <c r="Q19" s="61">
        <f t="shared" si="7"/>
        <v>18</v>
      </c>
      <c r="R19" s="60">
        <f>VLOOKUP($A19,'Return Data'!$B$7:$R$2292,16,0)</f>
        <v>6.5266999999999999</v>
      </c>
      <c r="S19" s="62">
        <f t="shared" si="6"/>
        <v>17</v>
      </c>
    </row>
    <row r="20" spans="1:19" x14ac:dyDescent="0.3">
      <c r="A20" s="77" t="s">
        <v>571</v>
      </c>
      <c r="B20" s="59">
        <f>VLOOKUP($A20,'Return Data'!$B$7:$R$2292,3,0)</f>
        <v>44918</v>
      </c>
      <c r="C20" s="60">
        <f>VLOOKUP($A20,'Return Data'!$B$7:$R$2292,4,0)</f>
        <v>54.214799999999997</v>
      </c>
      <c r="D20" s="60">
        <f>VLOOKUP($A20,'Return Data'!$B$7:$R$2292,9,0)</f>
        <v>5.2266000000000004</v>
      </c>
      <c r="E20" s="61">
        <f t="shared" si="0"/>
        <v>17</v>
      </c>
      <c r="F20" s="60">
        <f>VLOOKUP($A20,'Return Data'!$B$7:$R$2292,10,0)</f>
        <v>7.2496</v>
      </c>
      <c r="G20" s="61">
        <f t="shared" si="1"/>
        <v>5</v>
      </c>
      <c r="H20" s="60">
        <f>VLOOKUP($A20,'Return Data'!$B$7:$R$2292,11,0)</f>
        <v>6.8624999999999998</v>
      </c>
      <c r="I20" s="61">
        <f t="shared" si="2"/>
        <v>4</v>
      </c>
      <c r="J20" s="60">
        <f>VLOOKUP($A20,'Return Data'!$B$7:$R$2292,12,0)</f>
        <v>3.8441000000000001</v>
      </c>
      <c r="K20" s="61">
        <f t="shared" si="3"/>
        <v>4</v>
      </c>
      <c r="L20" s="60">
        <f>VLOOKUP($A20,'Return Data'!$B$7:$R$2292,13,0)</f>
        <v>3.5794000000000001</v>
      </c>
      <c r="M20" s="61">
        <f t="shared" si="4"/>
        <v>7</v>
      </c>
      <c r="N20" s="60">
        <f>VLOOKUP($A20,'Return Data'!$B$7:$R$2292,17,0)</f>
        <v>3.8331</v>
      </c>
      <c r="O20" s="61">
        <f t="shared" si="5"/>
        <v>5</v>
      </c>
      <c r="P20" s="60">
        <f>VLOOKUP($A20,'Return Data'!$B$7:$R$2292,14,0)</f>
        <v>5.9680999999999997</v>
      </c>
      <c r="Q20" s="61">
        <f t="shared" si="7"/>
        <v>4</v>
      </c>
      <c r="R20" s="60">
        <f>VLOOKUP($A20,'Return Data'!$B$7:$R$2292,16,0)</f>
        <v>7.2972000000000001</v>
      </c>
      <c r="S20" s="62">
        <f t="shared" si="6"/>
        <v>13</v>
      </c>
    </row>
    <row r="21" spans="1:19" x14ac:dyDescent="0.3">
      <c r="A21" s="77" t="s">
        <v>573</v>
      </c>
      <c r="B21" s="59">
        <f>VLOOKUP($A21,'Return Data'!$B$7:$R$2292,3,0)</f>
        <v>44918</v>
      </c>
      <c r="C21" s="60">
        <f>VLOOKUP($A21,'Return Data'!$B$7:$R$2292,4,0)</f>
        <v>28.939900000000002</v>
      </c>
      <c r="D21" s="60">
        <f>VLOOKUP($A21,'Return Data'!$B$7:$R$2292,9,0)</f>
        <v>5.2567000000000004</v>
      </c>
      <c r="E21" s="61">
        <f t="shared" si="0"/>
        <v>16</v>
      </c>
      <c r="F21" s="60">
        <f>VLOOKUP($A21,'Return Data'!$B$7:$R$2292,10,0)</f>
        <v>6.0637999999999996</v>
      </c>
      <c r="G21" s="61">
        <f t="shared" si="1"/>
        <v>17</v>
      </c>
      <c r="H21" s="60">
        <f>VLOOKUP($A21,'Return Data'!$B$7:$R$2292,11,0)</f>
        <v>4.5271999999999997</v>
      </c>
      <c r="I21" s="61">
        <f t="shared" si="2"/>
        <v>20</v>
      </c>
      <c r="J21" s="60">
        <f>VLOOKUP($A21,'Return Data'!$B$7:$R$2292,12,0)</f>
        <v>3.0659000000000001</v>
      </c>
      <c r="K21" s="61">
        <f t="shared" si="3"/>
        <v>13</v>
      </c>
      <c r="L21" s="60">
        <f>VLOOKUP($A21,'Return Data'!$B$7:$R$2292,13,0)</f>
        <v>3.0564</v>
      </c>
      <c r="M21" s="61">
        <f t="shared" si="4"/>
        <v>14</v>
      </c>
      <c r="N21" s="60">
        <f>VLOOKUP($A21,'Return Data'!$B$7:$R$2292,17,0)</f>
        <v>2.8378999999999999</v>
      </c>
      <c r="O21" s="61">
        <f t="shared" si="5"/>
        <v>17</v>
      </c>
      <c r="P21" s="60">
        <f>VLOOKUP($A21,'Return Data'!$B$7:$R$2292,14,0)</f>
        <v>4.6821999999999999</v>
      </c>
      <c r="Q21" s="61">
        <f t="shared" si="7"/>
        <v>16</v>
      </c>
      <c r="R21" s="60">
        <f>VLOOKUP($A21,'Return Data'!$B$7:$R$2292,16,0)</f>
        <v>7.0594000000000001</v>
      </c>
      <c r="S21" s="62">
        <f t="shared" si="6"/>
        <v>15</v>
      </c>
    </row>
    <row r="22" spans="1:19" x14ac:dyDescent="0.3">
      <c r="A22" s="77" t="s">
        <v>575</v>
      </c>
      <c r="B22" s="59">
        <f>VLOOKUP($A22,'Return Data'!$B$7:$R$2292,3,0)</f>
        <v>44918</v>
      </c>
      <c r="C22" s="60">
        <f>VLOOKUP($A22,'Return Data'!$B$7:$R$2292,4,0)</f>
        <v>17.2134</v>
      </c>
      <c r="D22" s="60">
        <f>VLOOKUP($A22,'Return Data'!$B$7:$R$2292,9,0)</f>
        <v>5.8521999999999998</v>
      </c>
      <c r="E22" s="61">
        <f t="shared" si="0"/>
        <v>10</v>
      </c>
      <c r="F22" s="60">
        <f>VLOOKUP($A22,'Return Data'!$B$7:$R$2292,10,0)</f>
        <v>6.4759000000000002</v>
      </c>
      <c r="G22" s="61">
        <f t="shared" si="1"/>
        <v>9</v>
      </c>
      <c r="H22" s="60">
        <f>VLOOKUP($A22,'Return Data'!$B$7:$R$2292,11,0)</f>
        <v>5.8697999999999997</v>
      </c>
      <c r="I22" s="61">
        <f t="shared" si="2"/>
        <v>8</v>
      </c>
      <c r="J22" s="60">
        <f>VLOOKUP($A22,'Return Data'!$B$7:$R$2292,12,0)</f>
        <v>3.0398000000000001</v>
      </c>
      <c r="K22" s="61">
        <f t="shared" si="3"/>
        <v>14</v>
      </c>
      <c r="L22" s="60">
        <f>VLOOKUP($A22,'Return Data'!$B$7:$R$2292,13,0)</f>
        <v>3.1248999999999998</v>
      </c>
      <c r="M22" s="61">
        <f t="shared" si="4"/>
        <v>12</v>
      </c>
      <c r="N22" s="60">
        <f>VLOOKUP($A22,'Return Data'!$B$7:$R$2292,17,0)</f>
        <v>3.5706000000000002</v>
      </c>
      <c r="O22" s="61">
        <f t="shared" si="5"/>
        <v>9</v>
      </c>
      <c r="P22" s="60">
        <f>VLOOKUP($A22,'Return Data'!$B$7:$R$2292,14,0)</f>
        <v>5.9015000000000004</v>
      </c>
      <c r="Q22" s="61">
        <f t="shared" si="7"/>
        <v>6</v>
      </c>
      <c r="R22" s="60">
        <f>VLOOKUP($A22,'Return Data'!$B$7:$R$2292,16,0)</f>
        <v>7.3937999999999997</v>
      </c>
      <c r="S22" s="62">
        <f t="shared" si="6"/>
        <v>11</v>
      </c>
    </row>
    <row r="23" spans="1:19" x14ac:dyDescent="0.3">
      <c r="A23" s="77" t="s">
        <v>577</v>
      </c>
      <c r="B23" s="59">
        <f>VLOOKUP($A23,'Return Data'!$B$7:$R$2292,3,0)</f>
        <v>44918</v>
      </c>
      <c r="C23" s="60">
        <f>VLOOKUP($A23,'Return Data'!$B$7:$R$2292,4,0)</f>
        <v>20.273499999999999</v>
      </c>
      <c r="D23" s="60">
        <f>VLOOKUP($A23,'Return Data'!$B$7:$R$2292,9,0)</f>
        <v>5.0681000000000003</v>
      </c>
      <c r="E23" s="61">
        <f t="shared" si="0"/>
        <v>20</v>
      </c>
      <c r="F23" s="60">
        <f>VLOOKUP($A23,'Return Data'!$B$7:$R$2292,10,0)</f>
        <v>6.1467999999999998</v>
      </c>
      <c r="G23" s="61">
        <f t="shared" si="1"/>
        <v>15</v>
      </c>
      <c r="H23" s="60">
        <f>VLOOKUP($A23,'Return Data'!$B$7:$R$2292,11,0)</f>
        <v>4.8224</v>
      </c>
      <c r="I23" s="61">
        <f t="shared" si="2"/>
        <v>19</v>
      </c>
      <c r="J23" s="60">
        <f>VLOOKUP($A23,'Return Data'!$B$7:$R$2292,12,0)</f>
        <v>3.1446000000000001</v>
      </c>
      <c r="K23" s="61">
        <f t="shared" si="3"/>
        <v>12</v>
      </c>
      <c r="L23" s="60">
        <f>VLOOKUP($A23,'Return Data'!$B$7:$R$2292,13,0)</f>
        <v>3.0886</v>
      </c>
      <c r="M23" s="61">
        <f t="shared" si="4"/>
        <v>13</v>
      </c>
      <c r="N23" s="60">
        <f>VLOOKUP($A23,'Return Data'!$B$7:$R$2292,17,0)</f>
        <v>3.4274</v>
      </c>
      <c r="O23" s="61">
        <f t="shared" si="5"/>
        <v>13</v>
      </c>
      <c r="P23" s="60">
        <f>VLOOKUP($A23,'Return Data'!$B$7:$R$2292,14,0)</f>
        <v>5.5015000000000001</v>
      </c>
      <c r="Q23" s="61">
        <f t="shared" si="7"/>
        <v>12</v>
      </c>
      <c r="R23" s="60">
        <f>VLOOKUP($A23,'Return Data'!$B$7:$R$2292,16,0)</f>
        <v>7.4779</v>
      </c>
      <c r="S23" s="62">
        <f t="shared" si="6"/>
        <v>9</v>
      </c>
    </row>
    <row r="24" spans="1:19" x14ac:dyDescent="0.3">
      <c r="A24" s="77" t="s">
        <v>580</v>
      </c>
      <c r="B24" s="59">
        <f>VLOOKUP($A24,'Return Data'!$B$7:$R$2292,3,0)</f>
        <v>44918</v>
      </c>
      <c r="C24" s="60">
        <f>VLOOKUP($A24,'Return Data'!$B$7:$R$2292,4,0)</f>
        <v>2594.6783</v>
      </c>
      <c r="D24" s="60">
        <f>VLOOKUP($A24,'Return Data'!$B$7:$R$2292,9,0)</f>
        <v>6.4542999999999999</v>
      </c>
      <c r="E24" s="61">
        <f t="shared" si="0"/>
        <v>2</v>
      </c>
      <c r="F24" s="60">
        <f>VLOOKUP($A24,'Return Data'!$B$7:$R$2292,10,0)</f>
        <v>6.4448999999999996</v>
      </c>
      <c r="G24" s="61">
        <f t="shared" si="1"/>
        <v>10</v>
      </c>
      <c r="H24" s="60">
        <f>VLOOKUP($A24,'Return Data'!$B$7:$R$2292,11,0)</f>
        <v>5.2275999999999998</v>
      </c>
      <c r="I24" s="61">
        <f t="shared" si="2"/>
        <v>16</v>
      </c>
      <c r="J24" s="60">
        <f>VLOOKUP($A24,'Return Data'!$B$7:$R$2292,12,0)</f>
        <v>2.6882000000000001</v>
      </c>
      <c r="K24" s="61">
        <f t="shared" si="3"/>
        <v>17</v>
      </c>
      <c r="L24" s="60">
        <f>VLOOKUP($A24,'Return Data'!$B$7:$R$2292,13,0)</f>
        <v>2.8563999999999998</v>
      </c>
      <c r="M24" s="61">
        <f t="shared" si="4"/>
        <v>16</v>
      </c>
      <c r="N24" s="60">
        <f>VLOOKUP($A24,'Return Data'!$B$7:$R$2292,17,0)</f>
        <v>2.7673999999999999</v>
      </c>
      <c r="O24" s="61">
        <f t="shared" si="5"/>
        <v>18</v>
      </c>
      <c r="P24" s="60">
        <f>VLOOKUP($A24,'Return Data'!$B$7:$R$2292,14,0)</f>
        <v>5.2573999999999996</v>
      </c>
      <c r="Q24" s="61">
        <f t="shared" si="7"/>
        <v>14</v>
      </c>
      <c r="R24" s="60">
        <f>VLOOKUP($A24,'Return Data'!$B$7:$R$2292,16,0)</f>
        <v>7.4824000000000002</v>
      </c>
      <c r="S24" s="62">
        <f t="shared" si="6"/>
        <v>8</v>
      </c>
    </row>
    <row r="25" spans="1:19" x14ac:dyDescent="0.3">
      <c r="A25" s="77" t="s">
        <v>581</v>
      </c>
      <c r="B25" s="59">
        <f>VLOOKUP($A25,'Return Data'!$B$7:$R$2292,3,0)</f>
        <v>44918</v>
      </c>
      <c r="C25" s="60">
        <f>VLOOKUP($A25,'Return Data'!$B$7:$R$2292,4,0)</f>
        <v>35.645299999999999</v>
      </c>
      <c r="D25" s="60">
        <f>VLOOKUP($A25,'Return Data'!$B$7:$R$2292,9,0)</f>
        <v>5.6097999999999999</v>
      </c>
      <c r="E25" s="61">
        <f t="shared" si="0"/>
        <v>13</v>
      </c>
      <c r="F25" s="60">
        <f>VLOOKUP($A25,'Return Data'!$B$7:$R$2292,10,0)</f>
        <v>6.61</v>
      </c>
      <c r="G25" s="61">
        <f t="shared" si="1"/>
        <v>8</v>
      </c>
      <c r="H25" s="60">
        <f>VLOOKUP($A25,'Return Data'!$B$7:$R$2292,11,0)</f>
        <v>5.6853999999999996</v>
      </c>
      <c r="I25" s="61">
        <f t="shared" si="2"/>
        <v>11</v>
      </c>
      <c r="J25" s="60">
        <f>VLOOKUP($A25,'Return Data'!$B$7:$R$2292,12,0)</f>
        <v>2.6396999999999999</v>
      </c>
      <c r="K25" s="61">
        <f t="shared" si="3"/>
        <v>18</v>
      </c>
      <c r="L25" s="60">
        <f>VLOOKUP($A25,'Return Data'!$B$7:$R$2292,13,0)</f>
        <v>2.9470000000000001</v>
      </c>
      <c r="M25" s="61">
        <f t="shared" si="4"/>
        <v>15</v>
      </c>
      <c r="N25" s="60">
        <f>VLOOKUP($A25,'Return Data'!$B$7:$R$2292,17,0)</f>
        <v>2.9573999999999998</v>
      </c>
      <c r="O25" s="61">
        <f t="shared" si="5"/>
        <v>16</v>
      </c>
      <c r="P25" s="60">
        <f>VLOOKUP($A25,'Return Data'!$B$7:$R$2292,14,0)</f>
        <v>4.4870000000000001</v>
      </c>
      <c r="Q25" s="61">
        <f t="shared" si="7"/>
        <v>17</v>
      </c>
      <c r="R25" s="60">
        <f>VLOOKUP($A25,'Return Data'!$B$7:$R$2292,16,0)</f>
        <v>7.32</v>
      </c>
      <c r="S25" s="62">
        <f t="shared" si="6"/>
        <v>12</v>
      </c>
    </row>
    <row r="26" spans="1:19" x14ac:dyDescent="0.3">
      <c r="A26" s="77" t="s">
        <v>584</v>
      </c>
      <c r="B26" s="59">
        <f>VLOOKUP($A26,'Return Data'!$B$7:$R$2292,3,0)</f>
        <v>44918</v>
      </c>
      <c r="C26" s="60">
        <f>VLOOKUP($A26,'Return Data'!$B$7:$R$2292,4,0)</f>
        <v>11.950100000000001</v>
      </c>
      <c r="D26" s="60">
        <f>VLOOKUP($A26,'Return Data'!$B$7:$R$2292,9,0)</f>
        <v>6.2115999999999998</v>
      </c>
      <c r="E26" s="61">
        <f t="shared" si="0"/>
        <v>5</v>
      </c>
      <c r="F26" s="60">
        <f>VLOOKUP($A26,'Return Data'!$B$7:$R$2292,10,0)</f>
        <v>5.9991000000000003</v>
      </c>
      <c r="G26" s="61">
        <f t="shared" si="1"/>
        <v>18</v>
      </c>
      <c r="H26" s="60">
        <f>VLOOKUP($A26,'Return Data'!$B$7:$R$2292,11,0)</f>
        <v>5.6624999999999996</v>
      </c>
      <c r="I26" s="61">
        <f t="shared" si="2"/>
        <v>12</v>
      </c>
      <c r="J26" s="60">
        <f>VLOOKUP($A26,'Return Data'!$B$7:$R$2292,12,0)</f>
        <v>2.6970999999999998</v>
      </c>
      <c r="K26" s="61">
        <f t="shared" si="3"/>
        <v>16</v>
      </c>
      <c r="L26" s="60">
        <f>VLOOKUP($A26,'Return Data'!$B$7:$R$2292,13,0)</f>
        <v>2.8433999999999999</v>
      </c>
      <c r="M26" s="61">
        <f t="shared" si="4"/>
        <v>17</v>
      </c>
      <c r="N26" s="60">
        <f>VLOOKUP($A26,'Return Data'!$B$7:$R$2292,17,0)</f>
        <v>3.1907999999999999</v>
      </c>
      <c r="O26" s="61">
        <f t="shared" si="5"/>
        <v>14</v>
      </c>
      <c r="P26" s="60">
        <f>VLOOKUP($A26,'Return Data'!$B$7:$R$2292,14,0)</f>
        <v>5.5984999999999996</v>
      </c>
      <c r="Q26" s="61">
        <f t="shared" si="7"/>
        <v>10</v>
      </c>
      <c r="R26" s="60">
        <f>VLOOKUP($A26,'Return Data'!$B$7:$R$2292,16,0)</f>
        <v>5.7152000000000003</v>
      </c>
      <c r="S26" s="62">
        <f t="shared" si="6"/>
        <v>19</v>
      </c>
    </row>
    <row r="27" spans="1:19" x14ac:dyDescent="0.3">
      <c r="A27" s="77" t="s">
        <v>586</v>
      </c>
      <c r="B27" s="59">
        <f>VLOOKUP($A27,'Return Data'!$B$7:$R$2292,3,0)</f>
        <v>44918</v>
      </c>
      <c r="C27" s="60">
        <f>VLOOKUP($A27,'Return Data'!$B$7:$R$2292,4,0)</f>
        <v>18.2592</v>
      </c>
      <c r="D27" s="60">
        <f>VLOOKUP($A27,'Return Data'!$B$7:$R$2292,9,0)</f>
        <v>6.2218999999999998</v>
      </c>
      <c r="E27" s="61">
        <f t="shared" si="0"/>
        <v>4</v>
      </c>
      <c r="F27" s="60">
        <f>VLOOKUP($A27,'Return Data'!$B$7:$R$2292,10,0)</f>
        <v>7.9438000000000004</v>
      </c>
      <c r="G27" s="61">
        <f t="shared" si="1"/>
        <v>3</v>
      </c>
      <c r="H27" s="60">
        <f>VLOOKUP($A27,'Return Data'!$B$7:$R$2292,11,0)</f>
        <v>6.8620000000000001</v>
      </c>
      <c r="I27" s="61">
        <f t="shared" si="2"/>
        <v>5</v>
      </c>
      <c r="J27" s="60">
        <f>VLOOKUP($A27,'Return Data'!$B$7:$R$2292,12,0)</f>
        <v>12.374700000000001</v>
      </c>
      <c r="K27" s="61">
        <f t="shared" si="3"/>
        <v>1</v>
      </c>
      <c r="L27" s="60">
        <f>VLOOKUP($A27,'Return Data'!$B$7:$R$2292,13,0)</f>
        <v>10.3148</v>
      </c>
      <c r="M27" s="61">
        <f t="shared" si="4"/>
        <v>1</v>
      </c>
      <c r="N27" s="60">
        <f>VLOOKUP($A27,'Return Data'!$B$7:$R$2292,17,0)</f>
        <v>6.5240999999999998</v>
      </c>
      <c r="O27" s="61">
        <f t="shared" si="5"/>
        <v>1</v>
      </c>
      <c r="P27" s="60">
        <f>VLOOKUP($A27,'Return Data'!$B$7:$R$2292,14,0)</f>
        <v>7.2968999999999999</v>
      </c>
      <c r="Q27" s="61">
        <f t="shared" si="7"/>
        <v>1</v>
      </c>
      <c r="R27" s="60">
        <f>VLOOKUP($A27,'Return Data'!$B$7:$R$2292,16,0)</f>
        <v>7.0068999999999999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5.8064200000000001</v>
      </c>
      <c r="E29" s="83"/>
      <c r="F29" s="84">
        <f>AVERAGE(F8:F27)</f>
        <v>6.7122200000000003</v>
      </c>
      <c r="G29" s="83"/>
      <c r="H29" s="84">
        <f>AVERAGE(H8:H27)</f>
        <v>6.0303699999999987</v>
      </c>
      <c r="I29" s="83"/>
      <c r="J29" s="84">
        <f>AVERAGE(J8:J27)</f>
        <v>3.5507799999999996</v>
      </c>
      <c r="K29" s="83"/>
      <c r="L29" s="84">
        <f>AVERAGE(L8:L27)</f>
        <v>3.4454450000000003</v>
      </c>
      <c r="M29" s="83"/>
      <c r="N29" s="84">
        <f>AVERAGE(N8:N27)</f>
        <v>3.5624600000000002</v>
      </c>
      <c r="O29" s="83"/>
      <c r="P29" s="84">
        <f>AVERAGE(P8:P27)</f>
        <v>5.5991888888888885</v>
      </c>
      <c r="Q29" s="83"/>
      <c r="R29" s="84">
        <f>AVERAGE(R8:R27)</f>
        <v>7.1837600000000013</v>
      </c>
      <c r="S29" s="85"/>
    </row>
    <row r="30" spans="1:19" x14ac:dyDescent="0.3">
      <c r="A30" s="82" t="s">
        <v>28</v>
      </c>
      <c r="B30" s="83"/>
      <c r="C30" s="83"/>
      <c r="D30" s="84">
        <f>MIN(D8:D27)</f>
        <v>5.0681000000000003</v>
      </c>
      <c r="E30" s="83"/>
      <c r="F30" s="84">
        <f>MIN(F8:F27)</f>
        <v>5.6722000000000001</v>
      </c>
      <c r="G30" s="83"/>
      <c r="H30" s="84">
        <f>MIN(H8:H27)</f>
        <v>4.5271999999999997</v>
      </c>
      <c r="I30" s="83"/>
      <c r="J30" s="84">
        <f>MIN(J8:J27)</f>
        <v>0.73919999999999997</v>
      </c>
      <c r="K30" s="83"/>
      <c r="L30" s="84">
        <f>MIN(L8:L27)</f>
        <v>0.65939999999999999</v>
      </c>
      <c r="M30" s="83"/>
      <c r="N30" s="84">
        <f>MIN(N8:N27)</f>
        <v>2.1898</v>
      </c>
      <c r="O30" s="83"/>
      <c r="P30" s="84">
        <f>MIN(P8:P27)</f>
        <v>4.4638999999999998</v>
      </c>
      <c r="Q30" s="83"/>
      <c r="R30" s="84">
        <f>MIN(R8:R27)</f>
        <v>4.7455999999999996</v>
      </c>
      <c r="S30" s="85"/>
    </row>
    <row r="31" spans="1:19" ht="15" thickBot="1" x14ac:dyDescent="0.35">
      <c r="A31" s="86" t="s">
        <v>29</v>
      </c>
      <c r="B31" s="87"/>
      <c r="C31" s="87"/>
      <c r="D31" s="88">
        <f>MAX(D8:D27)</f>
        <v>7.0525000000000002</v>
      </c>
      <c r="E31" s="87"/>
      <c r="F31" s="88">
        <f>MAX(F8:F27)</f>
        <v>9.1074999999999999</v>
      </c>
      <c r="G31" s="87"/>
      <c r="H31" s="88">
        <f>MAX(H8:H27)</f>
        <v>9.7317</v>
      </c>
      <c r="I31" s="87"/>
      <c r="J31" s="88">
        <f>MAX(J8:J27)</f>
        <v>12.374700000000001</v>
      </c>
      <c r="K31" s="87"/>
      <c r="L31" s="88">
        <f>MAX(L8:L27)</f>
        <v>10.3148</v>
      </c>
      <c r="M31" s="87"/>
      <c r="N31" s="88">
        <f>MAX(N8:N27)</f>
        <v>6.5240999999999998</v>
      </c>
      <c r="O31" s="87"/>
      <c r="P31" s="88">
        <f>MAX(P8:P27)</f>
        <v>7.2968999999999999</v>
      </c>
      <c r="Q31" s="87"/>
      <c r="R31" s="88">
        <f>MAX(R8:R27)</f>
        <v>7.9964000000000004</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44918</v>
      </c>
      <c r="C8" s="60">
        <f>VLOOKUP($A8,'Return Data'!$B$7:$R$2292,4,0)</f>
        <v>49.857599999999998</v>
      </c>
      <c r="D8" s="60">
        <f>VLOOKUP($A8,'Return Data'!$B$7:$R$2292,9,0)</f>
        <v>54.995800000000003</v>
      </c>
      <c r="E8" s="61">
        <f>RANK(D8,D$8:D$18,0)</f>
        <v>7</v>
      </c>
      <c r="F8" s="60">
        <f>VLOOKUP($A8,'Return Data'!$B$7:$R$2292,10,0)</f>
        <v>41.203699999999998</v>
      </c>
      <c r="G8" s="61">
        <f>RANK(F8,F$8:F$18,0)</f>
        <v>10</v>
      </c>
      <c r="H8" s="60">
        <f>VLOOKUP($A8,'Return Data'!$B$7:$R$2292,11,0)</f>
        <v>15.260199999999999</v>
      </c>
      <c r="I8" s="61">
        <f>RANK(H8,H$8:H$18,0)</f>
        <v>5</v>
      </c>
      <c r="J8" s="60">
        <f>VLOOKUP($A8,'Return Data'!$B$7:$R$2292,12,0)</f>
        <v>5.8769</v>
      </c>
      <c r="K8" s="61">
        <f>RANK(J8,J$8:J$18,0)</f>
        <v>5</v>
      </c>
      <c r="L8" s="60">
        <f>VLOOKUP($A8,'Return Data'!$B$7:$R$2292,13,0)</f>
        <v>12.774699999999999</v>
      </c>
      <c r="M8" s="61">
        <f>RANK(L8,L$8:L$18,0)</f>
        <v>5</v>
      </c>
      <c r="N8" s="60">
        <f>VLOOKUP($A8,'Return Data'!$B$7:$R$2292,17,0)</f>
        <v>4.3920000000000003</v>
      </c>
      <c r="O8" s="61">
        <f>RANK(N8,N$8:N$18,0)</f>
        <v>4</v>
      </c>
      <c r="P8" s="60">
        <f>VLOOKUP($A8,'Return Data'!$B$7:$R$2292,14,0)</f>
        <v>12.178800000000001</v>
      </c>
      <c r="Q8" s="61">
        <f>RANK(P8,P$8:P$18,0)</f>
        <v>2</v>
      </c>
      <c r="R8" s="60">
        <f>VLOOKUP($A8,'Return Data'!$B$7:$R$2292,16,0)</f>
        <v>7.1733000000000002</v>
      </c>
      <c r="S8" s="62">
        <f>RANK(R8,R$8:R$18,0)</f>
        <v>10</v>
      </c>
    </row>
    <row r="9" spans="1:19" x14ac:dyDescent="0.3">
      <c r="A9" s="77" t="s">
        <v>823</v>
      </c>
      <c r="B9" s="59">
        <f>VLOOKUP($A9,'Return Data'!$B$7:$R$2292,3,0)</f>
        <v>44918</v>
      </c>
      <c r="C9" s="60">
        <f>VLOOKUP($A9,'Return Data'!$B$7:$R$2292,4,0)</f>
        <v>47.288699999999999</v>
      </c>
      <c r="D9" s="60">
        <f>VLOOKUP($A9,'Return Data'!$B$7:$R$2292,9,0)</f>
        <v>53.224699999999999</v>
      </c>
      <c r="E9" s="61">
        <f t="shared" ref="E9:E18" si="0">RANK(D9,D$8:D$18,0)</f>
        <v>11</v>
      </c>
      <c r="F9" s="60">
        <f>VLOOKUP($A9,'Return Data'!$B$7:$R$2292,10,0)</f>
        <v>40.778300000000002</v>
      </c>
      <c r="G9" s="61">
        <f t="shared" ref="G9:G18" si="1">RANK(F9,F$8:F$18,0)</f>
        <v>11</v>
      </c>
      <c r="H9" s="60">
        <f>VLOOKUP($A9,'Return Data'!$B$7:$R$2292,11,0)</f>
        <v>15.133599999999999</v>
      </c>
      <c r="I9" s="61">
        <f t="shared" ref="I9:I18" si="2">RANK(H9,H$8:H$18,0)</f>
        <v>9</v>
      </c>
      <c r="J9" s="60">
        <f>VLOOKUP($A9,'Return Data'!$B$7:$R$2292,12,0)</f>
        <v>5.9419000000000004</v>
      </c>
      <c r="K9" s="61">
        <f t="shared" ref="K9:K18" si="3">RANK(J9,J$8:J$18,0)</f>
        <v>3</v>
      </c>
      <c r="L9" s="60">
        <f>VLOOKUP($A9,'Return Data'!$B$7:$R$2292,13,0)</f>
        <v>12.836600000000001</v>
      </c>
      <c r="M9" s="61">
        <f t="shared" ref="M9:M18" si="4">RANK(L9,L$8:L$18,0)</f>
        <v>4</v>
      </c>
      <c r="N9" s="60">
        <f>VLOOKUP($A9,'Return Data'!$B$7:$R$2292,17,0)</f>
        <v>4.4307999999999996</v>
      </c>
      <c r="O9" s="61">
        <f t="shared" ref="O9:O18" si="5">RANK(N9,N$8:N$18,0)</f>
        <v>3</v>
      </c>
      <c r="P9" s="60">
        <f>VLOOKUP($A9,'Return Data'!$B$7:$R$2292,14,0)</f>
        <v>12.037000000000001</v>
      </c>
      <c r="Q9" s="61">
        <f t="shared" ref="Q9:Q18" si="6">RANK(P9,P$8:P$18,0)</f>
        <v>7</v>
      </c>
      <c r="R9" s="60">
        <f>VLOOKUP($A9,'Return Data'!$B$7:$R$2292,16,0)</f>
        <v>7.2365000000000004</v>
      </c>
      <c r="S9" s="62">
        <f t="shared" ref="S9:S18" si="7">RANK(R9,R$8:R$18,0)</f>
        <v>9</v>
      </c>
    </row>
    <row r="10" spans="1:19" x14ac:dyDescent="0.3">
      <c r="A10" s="77" t="s">
        <v>826</v>
      </c>
      <c r="B10" s="59">
        <f>VLOOKUP($A10,'Return Data'!$B$7:$R$2292,3,0)</f>
        <v>44918</v>
      </c>
      <c r="C10" s="60">
        <f>VLOOKUP($A10,'Return Data'!$B$7:$R$2292,4,0)</f>
        <v>48.540500000000002</v>
      </c>
      <c r="D10" s="60">
        <f>VLOOKUP($A10,'Return Data'!$B$7:$R$2292,9,0)</f>
        <v>54.983800000000002</v>
      </c>
      <c r="E10" s="61">
        <f t="shared" si="0"/>
        <v>9</v>
      </c>
      <c r="F10" s="60">
        <f>VLOOKUP($A10,'Return Data'!$B$7:$R$2292,10,0)</f>
        <v>41.359499999999997</v>
      </c>
      <c r="G10" s="61">
        <f t="shared" si="1"/>
        <v>8</v>
      </c>
      <c r="H10" s="60">
        <f>VLOOKUP($A10,'Return Data'!$B$7:$R$2292,11,0)</f>
        <v>15.2103</v>
      </c>
      <c r="I10" s="61">
        <f t="shared" si="2"/>
        <v>7</v>
      </c>
      <c r="J10" s="60">
        <f>VLOOKUP($A10,'Return Data'!$B$7:$R$2292,12,0)</f>
        <v>5.8457999999999997</v>
      </c>
      <c r="K10" s="61">
        <f t="shared" si="3"/>
        <v>7</v>
      </c>
      <c r="L10" s="60">
        <f>VLOOKUP($A10,'Return Data'!$B$7:$R$2292,13,0)</f>
        <v>12.7462</v>
      </c>
      <c r="M10" s="61">
        <f t="shared" si="4"/>
        <v>8</v>
      </c>
      <c r="N10" s="60">
        <f>VLOOKUP($A10,'Return Data'!$B$7:$R$2292,17,0)</f>
        <v>4.3183999999999996</v>
      </c>
      <c r="O10" s="61">
        <f t="shared" si="5"/>
        <v>8</v>
      </c>
      <c r="P10" s="60">
        <f>VLOOKUP($A10,'Return Data'!$B$7:$R$2292,14,0)</f>
        <v>12.088100000000001</v>
      </c>
      <c r="Q10" s="61">
        <f t="shared" si="6"/>
        <v>5</v>
      </c>
      <c r="R10" s="60">
        <f>VLOOKUP($A10,'Return Data'!$B$7:$R$2292,16,0)</f>
        <v>8.3484999999999996</v>
      </c>
      <c r="S10" s="62">
        <f t="shared" si="7"/>
        <v>7</v>
      </c>
    </row>
    <row r="11" spans="1:19" x14ac:dyDescent="0.3">
      <c r="A11" s="77" t="s">
        <v>828</v>
      </c>
      <c r="B11" s="59">
        <f>VLOOKUP($A11,'Return Data'!$B$7:$R$2292,3,0)</f>
        <v>44918</v>
      </c>
      <c r="C11" s="60">
        <f>VLOOKUP($A11,'Return Data'!$B$7:$R$2292,4,0)</f>
        <v>48.498100000000001</v>
      </c>
      <c r="D11" s="60">
        <f>VLOOKUP($A11,'Return Data'!$B$7:$R$2292,9,0)</f>
        <v>54.987400000000001</v>
      </c>
      <c r="E11" s="61">
        <f t="shared" si="0"/>
        <v>8</v>
      </c>
      <c r="F11" s="60">
        <f>VLOOKUP($A11,'Return Data'!$B$7:$R$2292,10,0)</f>
        <v>41.3994</v>
      </c>
      <c r="G11" s="61">
        <f t="shared" si="1"/>
        <v>7</v>
      </c>
      <c r="H11" s="60">
        <f>VLOOKUP($A11,'Return Data'!$B$7:$R$2292,11,0)</f>
        <v>15.3118</v>
      </c>
      <c r="I11" s="61">
        <f t="shared" si="2"/>
        <v>3</v>
      </c>
      <c r="J11" s="60">
        <f>VLOOKUP($A11,'Return Data'!$B$7:$R$2292,12,0)</f>
        <v>5.9223999999999997</v>
      </c>
      <c r="K11" s="61">
        <f t="shared" si="3"/>
        <v>4</v>
      </c>
      <c r="L11" s="60">
        <f>VLOOKUP($A11,'Return Data'!$B$7:$R$2292,13,0)</f>
        <v>12.8535</v>
      </c>
      <c r="M11" s="61">
        <f t="shared" si="4"/>
        <v>3</v>
      </c>
      <c r="N11" s="60">
        <f>VLOOKUP($A11,'Return Data'!$B$7:$R$2292,17,0)</f>
        <v>4.3731</v>
      </c>
      <c r="O11" s="61">
        <f t="shared" si="5"/>
        <v>5</v>
      </c>
      <c r="P11" s="60">
        <f>VLOOKUP($A11,'Return Data'!$B$7:$R$2292,14,0)</f>
        <v>11.9003</v>
      </c>
      <c r="Q11" s="61">
        <f t="shared" si="6"/>
        <v>8</v>
      </c>
      <c r="R11" s="60">
        <f>VLOOKUP($A11,'Return Data'!$B$7:$R$2292,16,0)</f>
        <v>7.9245999999999999</v>
      </c>
      <c r="S11" s="62">
        <f t="shared" si="7"/>
        <v>8</v>
      </c>
    </row>
    <row r="12" spans="1:19" x14ac:dyDescent="0.3">
      <c r="A12" s="77" t="s">
        <v>830</v>
      </c>
      <c r="B12" s="59">
        <f>VLOOKUP($A12,'Return Data'!$B$7:$R$2292,3,0)</f>
        <v>44918</v>
      </c>
      <c r="C12" s="60">
        <f>VLOOKUP($A12,'Return Data'!$B$7:$R$2292,4,0)</f>
        <v>5059.0499</v>
      </c>
      <c r="D12" s="60">
        <f>VLOOKUP($A12,'Return Data'!$B$7:$R$2292,9,0)</f>
        <v>56.064700000000002</v>
      </c>
      <c r="E12" s="61">
        <f t="shared" si="0"/>
        <v>1</v>
      </c>
      <c r="F12" s="60">
        <f>VLOOKUP($A12,'Return Data'!$B$7:$R$2292,10,0)</f>
        <v>42.280999999999999</v>
      </c>
      <c r="G12" s="61">
        <f t="shared" si="1"/>
        <v>1</v>
      </c>
      <c r="H12" s="60">
        <f>VLOOKUP($A12,'Return Data'!$B$7:$R$2292,11,0)</f>
        <v>15.7401</v>
      </c>
      <c r="I12" s="61">
        <f t="shared" si="2"/>
        <v>1</v>
      </c>
      <c r="J12" s="60">
        <f>VLOOKUP($A12,'Return Data'!$B$7:$R$2292,12,0)</f>
        <v>6.2312000000000003</v>
      </c>
      <c r="K12" s="61">
        <f t="shared" si="3"/>
        <v>1</v>
      </c>
      <c r="L12" s="60">
        <f>VLOOKUP($A12,'Return Data'!$B$7:$R$2292,13,0)</f>
        <v>13.261799999999999</v>
      </c>
      <c r="M12" s="61">
        <f t="shared" si="4"/>
        <v>1</v>
      </c>
      <c r="N12" s="60">
        <f>VLOOKUP($A12,'Return Data'!$B$7:$R$2292,17,0)</f>
        <v>4.6940999999999997</v>
      </c>
      <c r="O12" s="61">
        <f t="shared" si="5"/>
        <v>1</v>
      </c>
      <c r="P12" s="60">
        <f>VLOOKUP($A12,'Return Data'!$B$7:$R$2292,14,0)</f>
        <v>12.1515</v>
      </c>
      <c r="Q12" s="61">
        <f t="shared" si="6"/>
        <v>3</v>
      </c>
      <c r="R12" s="60">
        <f>VLOOKUP($A12,'Return Data'!$B$7:$R$2292,16,0)</f>
        <v>5.1223000000000001</v>
      </c>
      <c r="S12" s="62">
        <f t="shared" si="7"/>
        <v>11</v>
      </c>
    </row>
    <row r="13" spans="1:19" x14ac:dyDescent="0.3">
      <c r="A13" s="77" t="s">
        <v>832</v>
      </c>
      <c r="B13" s="59">
        <f>VLOOKUP($A13,'Return Data'!$B$7:$R$2292,3,0)</f>
        <v>44918</v>
      </c>
      <c r="C13" s="60">
        <f>VLOOKUP($A13,'Return Data'!$B$7:$R$2292,4,0)</f>
        <v>4924.4315999999999</v>
      </c>
      <c r="D13" s="60">
        <f>VLOOKUP($A13,'Return Data'!$B$7:$R$2292,9,0)</f>
        <v>55.261699999999998</v>
      </c>
      <c r="E13" s="61">
        <f t="shared" si="0"/>
        <v>4</v>
      </c>
      <c r="F13" s="60">
        <f>VLOOKUP($A13,'Return Data'!$B$7:$R$2292,10,0)</f>
        <v>41.632100000000001</v>
      </c>
      <c r="G13" s="61">
        <f t="shared" si="1"/>
        <v>4</v>
      </c>
      <c r="H13" s="60">
        <f>VLOOKUP($A13,'Return Data'!$B$7:$R$2292,11,0)</f>
        <v>15.344099999999999</v>
      </c>
      <c r="I13" s="61">
        <f t="shared" si="2"/>
        <v>2</v>
      </c>
      <c r="J13" s="60">
        <f>VLOOKUP($A13,'Return Data'!$B$7:$R$2292,12,0)</f>
        <v>5.9524999999999997</v>
      </c>
      <c r="K13" s="61">
        <f t="shared" si="3"/>
        <v>2</v>
      </c>
      <c r="L13" s="60">
        <f>VLOOKUP($A13,'Return Data'!$B$7:$R$2292,13,0)</f>
        <v>12.892899999999999</v>
      </c>
      <c r="M13" s="61">
        <f t="shared" si="4"/>
        <v>2</v>
      </c>
      <c r="N13" s="60">
        <f>VLOOKUP($A13,'Return Data'!$B$7:$R$2292,17,0)</f>
        <v>4.4417999999999997</v>
      </c>
      <c r="O13" s="61">
        <f t="shared" si="5"/>
        <v>2</v>
      </c>
      <c r="P13" s="60">
        <f>VLOOKUP($A13,'Return Data'!$B$7:$R$2292,14,0)</f>
        <v>12.204000000000001</v>
      </c>
      <c r="Q13" s="61">
        <f t="shared" si="6"/>
        <v>1</v>
      </c>
      <c r="R13" s="60">
        <f>VLOOKUP($A13,'Return Data'!$B$7:$R$2292,16,0)</f>
        <v>8.7546999999999997</v>
      </c>
      <c r="S13" s="62">
        <f t="shared" si="7"/>
        <v>6</v>
      </c>
    </row>
    <row r="14" spans="1:19" x14ac:dyDescent="0.3">
      <c r="A14" s="77" t="s">
        <v>834</v>
      </c>
      <c r="B14" s="59">
        <f>VLOOKUP($A14,'Return Data'!$B$7:$R$2292,3,0)</f>
        <v>44918</v>
      </c>
      <c r="C14" s="60">
        <f>VLOOKUP($A14,'Return Data'!$B$7:$R$2292,4,0)</f>
        <v>47.377000000000002</v>
      </c>
      <c r="D14" s="60">
        <f>VLOOKUP($A14,'Return Data'!$B$7:$R$2292,9,0)</f>
        <v>54.930700000000002</v>
      </c>
      <c r="E14" s="61">
        <f t="shared" si="0"/>
        <v>10</v>
      </c>
      <c r="F14" s="60">
        <f>VLOOKUP($A14,'Return Data'!$B$7:$R$2292,10,0)</f>
        <v>41.327199999999998</v>
      </c>
      <c r="G14" s="61">
        <f t="shared" si="1"/>
        <v>9</v>
      </c>
      <c r="H14" s="60">
        <f>VLOOKUP($A14,'Return Data'!$B$7:$R$2292,11,0)</f>
        <v>15.224600000000001</v>
      </c>
      <c r="I14" s="61">
        <f t="shared" si="2"/>
        <v>6</v>
      </c>
      <c r="J14" s="60">
        <f>VLOOKUP($A14,'Return Data'!$B$7:$R$2292,12,0)</f>
        <v>5.8662000000000001</v>
      </c>
      <c r="K14" s="61">
        <f t="shared" si="3"/>
        <v>6</v>
      </c>
      <c r="L14" s="60">
        <f>VLOOKUP($A14,'Return Data'!$B$7:$R$2292,13,0)</f>
        <v>12.7742</v>
      </c>
      <c r="M14" s="61">
        <f t="shared" si="4"/>
        <v>6</v>
      </c>
      <c r="N14" s="60">
        <f>VLOOKUP($A14,'Return Data'!$B$7:$R$2292,17,0)</f>
        <v>4.3555999999999999</v>
      </c>
      <c r="O14" s="61">
        <f t="shared" si="5"/>
        <v>6</v>
      </c>
      <c r="P14" s="60">
        <f>VLOOKUP($A14,'Return Data'!$B$7:$R$2292,14,0)</f>
        <v>12.074400000000001</v>
      </c>
      <c r="Q14" s="61">
        <f t="shared" si="6"/>
        <v>6</v>
      </c>
      <c r="R14" s="60">
        <f>VLOOKUP($A14,'Return Data'!$B$7:$R$2292,16,0)</f>
        <v>11.5357</v>
      </c>
      <c r="S14" s="62">
        <f t="shared" si="7"/>
        <v>1</v>
      </c>
    </row>
    <row r="15" spans="1:19" x14ac:dyDescent="0.3">
      <c r="A15" s="77" t="s">
        <v>836</v>
      </c>
      <c r="B15" s="59">
        <f>VLOOKUP($A15,'Return Data'!$B$7:$R$2292,3,0)</f>
        <v>44918</v>
      </c>
      <c r="C15" s="60">
        <f>VLOOKUP($A15,'Return Data'!$B$7:$R$2292,4,0)</f>
        <v>47.2014</v>
      </c>
      <c r="D15" s="60">
        <f>VLOOKUP($A15,'Return Data'!$B$7:$R$2292,9,0)</f>
        <v>55.197800000000001</v>
      </c>
      <c r="E15" s="61">
        <f t="shared" si="0"/>
        <v>5</v>
      </c>
      <c r="F15" s="60">
        <f>VLOOKUP($A15,'Return Data'!$B$7:$R$2292,10,0)</f>
        <v>41.465800000000002</v>
      </c>
      <c r="G15" s="61">
        <f t="shared" si="1"/>
        <v>5</v>
      </c>
      <c r="H15" s="60">
        <f>VLOOKUP($A15,'Return Data'!$B$7:$R$2292,11,0)</f>
        <v>15.1036</v>
      </c>
      <c r="I15" s="61">
        <f t="shared" si="2"/>
        <v>10</v>
      </c>
      <c r="J15" s="60">
        <f>VLOOKUP($A15,'Return Data'!$B$7:$R$2292,12,0)</f>
        <v>5.6959999999999997</v>
      </c>
      <c r="K15" s="61">
        <f t="shared" si="3"/>
        <v>10</v>
      </c>
      <c r="L15" s="60">
        <f>VLOOKUP($A15,'Return Data'!$B$7:$R$2292,13,0)</f>
        <v>12.647399999999999</v>
      </c>
      <c r="M15" s="61">
        <f t="shared" si="4"/>
        <v>10</v>
      </c>
      <c r="N15" s="60">
        <f>VLOOKUP($A15,'Return Data'!$B$7:$R$2292,17,0)</f>
        <v>4.1295999999999999</v>
      </c>
      <c r="O15" s="61">
        <f t="shared" si="5"/>
        <v>10</v>
      </c>
      <c r="P15" s="60">
        <f>VLOOKUP($A15,'Return Data'!$B$7:$R$2292,14,0)</f>
        <v>11.8398</v>
      </c>
      <c r="Q15" s="61">
        <f t="shared" si="6"/>
        <v>10</v>
      </c>
      <c r="R15" s="60">
        <f>VLOOKUP($A15,'Return Data'!$B$7:$R$2292,16,0)</f>
        <v>10.7064</v>
      </c>
      <c r="S15" s="62">
        <f t="shared" si="7"/>
        <v>3</v>
      </c>
    </row>
    <row r="16" spans="1:19" x14ac:dyDescent="0.3">
      <c r="A16" s="77" t="s">
        <v>838</v>
      </c>
      <c r="B16" s="59">
        <f>VLOOKUP($A16,'Return Data'!$B$7:$R$2292,3,0)</f>
        <v>44918</v>
      </c>
      <c r="C16" s="60">
        <f>VLOOKUP($A16,'Return Data'!$B$7:$R$2292,4,0)</f>
        <v>46.999299999999998</v>
      </c>
      <c r="D16" s="60">
        <f>VLOOKUP($A16,'Return Data'!$B$7:$R$2292,9,0)</f>
        <v>55.3187</v>
      </c>
      <c r="E16" s="61">
        <f t="shared" si="0"/>
        <v>3</v>
      </c>
      <c r="F16" s="60">
        <f>VLOOKUP($A16,'Return Data'!$B$7:$R$2292,10,0)</f>
        <v>41.6678</v>
      </c>
      <c r="G16" s="61">
        <f t="shared" si="1"/>
        <v>3</v>
      </c>
      <c r="H16" s="60">
        <f>VLOOKUP($A16,'Return Data'!$B$7:$R$2292,11,0)</f>
        <v>15.292400000000001</v>
      </c>
      <c r="I16" s="61">
        <f t="shared" si="2"/>
        <v>4</v>
      </c>
      <c r="J16" s="60">
        <f>VLOOKUP($A16,'Return Data'!$B$7:$R$2292,12,0)</f>
        <v>5.7763</v>
      </c>
      <c r="K16" s="61">
        <f t="shared" si="3"/>
        <v>9</v>
      </c>
      <c r="L16" s="60">
        <f>VLOOKUP($A16,'Return Data'!$B$7:$R$2292,13,0)</f>
        <v>12.7263</v>
      </c>
      <c r="M16" s="61">
        <f t="shared" si="4"/>
        <v>9</v>
      </c>
      <c r="N16" s="60">
        <f>VLOOKUP($A16,'Return Data'!$B$7:$R$2292,17,0)</f>
        <v>4.2032999999999996</v>
      </c>
      <c r="O16" s="61">
        <f t="shared" si="5"/>
        <v>9</v>
      </c>
      <c r="P16" s="60">
        <f>VLOOKUP($A16,'Return Data'!$B$7:$R$2292,14,0)</f>
        <v>11.8916</v>
      </c>
      <c r="Q16" s="61">
        <f t="shared" si="6"/>
        <v>9</v>
      </c>
      <c r="R16" s="60">
        <f>VLOOKUP($A16,'Return Data'!$B$7:$R$2292,16,0)</f>
        <v>9.7217000000000002</v>
      </c>
      <c r="S16" s="62">
        <f t="shared" si="7"/>
        <v>4</v>
      </c>
    </row>
    <row r="17" spans="1:19" x14ac:dyDescent="0.3">
      <c r="A17" s="77" t="s">
        <v>2006</v>
      </c>
      <c r="B17" s="59">
        <f>VLOOKUP($A17,'Return Data'!$B$7:$R$2292,3,0)</f>
        <v>44918</v>
      </c>
      <c r="C17" s="60">
        <f>VLOOKUP($A17,'Return Data'!$B$7:$R$2292,4,0)</f>
        <v>48.626199999999997</v>
      </c>
      <c r="D17" s="60">
        <f>VLOOKUP($A17,'Return Data'!$B$7:$R$2292,9,0)</f>
        <v>55.065600000000003</v>
      </c>
      <c r="E17" s="61">
        <f t="shared" si="0"/>
        <v>6</v>
      </c>
      <c r="F17" s="60">
        <f>VLOOKUP($A17,'Return Data'!$B$7:$R$2292,10,0)</f>
        <v>41.400500000000001</v>
      </c>
      <c r="G17" s="61">
        <f t="shared" si="1"/>
        <v>6</v>
      </c>
      <c r="H17" s="60">
        <f>VLOOKUP($A17,'Return Data'!$B$7:$R$2292,11,0)</f>
        <v>15.203799999999999</v>
      </c>
      <c r="I17" s="61">
        <f t="shared" si="2"/>
        <v>8</v>
      </c>
      <c r="J17" s="60">
        <f>VLOOKUP($A17,'Return Data'!$B$7:$R$2292,12,0)</f>
        <v>5.8179999999999996</v>
      </c>
      <c r="K17" s="61">
        <f t="shared" si="3"/>
        <v>8</v>
      </c>
      <c r="L17" s="60">
        <f>VLOOKUP($A17,'Return Data'!$B$7:$R$2292,13,0)</f>
        <v>12.7593</v>
      </c>
      <c r="M17" s="61">
        <f t="shared" si="4"/>
        <v>7</v>
      </c>
      <c r="N17" s="60">
        <f>VLOOKUP($A17,'Return Data'!$B$7:$R$2292,17,0)</f>
        <v>4.3555999999999999</v>
      </c>
      <c r="O17" s="61">
        <f t="shared" si="5"/>
        <v>6</v>
      </c>
      <c r="P17" s="60">
        <f>VLOOKUP($A17,'Return Data'!$B$7:$R$2292,14,0)</f>
        <v>12.1031</v>
      </c>
      <c r="Q17" s="61">
        <f t="shared" si="6"/>
        <v>4</v>
      </c>
      <c r="R17" s="60">
        <f>VLOOKUP($A17,'Return Data'!$B$7:$R$2292,16,0)</f>
        <v>9.2270000000000003</v>
      </c>
      <c r="S17" s="62">
        <f t="shared" si="7"/>
        <v>5</v>
      </c>
    </row>
    <row r="18" spans="1:19" x14ac:dyDescent="0.3">
      <c r="A18" s="77" t="s">
        <v>841</v>
      </c>
      <c r="B18" s="59">
        <f>VLOOKUP($A18,'Return Data'!$B$7:$R$2292,3,0)</f>
        <v>44918</v>
      </c>
      <c r="C18" s="60">
        <f>VLOOKUP($A18,'Return Data'!$B$7:$R$2292,4,0)</f>
        <v>47.2532</v>
      </c>
      <c r="D18" s="60">
        <f>VLOOKUP($A18,'Return Data'!$B$7:$R$2292,9,0)</f>
        <v>55.796100000000003</v>
      </c>
      <c r="E18" s="61">
        <f t="shared" si="0"/>
        <v>2</v>
      </c>
      <c r="F18" s="60">
        <f>VLOOKUP($A18,'Return Data'!$B$7:$R$2292,10,0)</f>
        <v>41.799300000000002</v>
      </c>
      <c r="G18" s="61">
        <f t="shared" si="1"/>
        <v>2</v>
      </c>
      <c r="H18" s="60">
        <f>VLOOKUP($A18,'Return Data'!$B$7:$R$2292,11,0)</f>
        <v>15.054</v>
      </c>
      <c r="I18" s="61">
        <f t="shared" si="2"/>
        <v>11</v>
      </c>
      <c r="J18" s="60">
        <f>VLOOKUP($A18,'Return Data'!$B$7:$R$2292,12,0)</f>
        <v>5.4744999999999999</v>
      </c>
      <c r="K18" s="61">
        <f t="shared" si="3"/>
        <v>11</v>
      </c>
      <c r="L18" s="60">
        <f>VLOOKUP($A18,'Return Data'!$B$7:$R$2292,13,0)</f>
        <v>12.489699999999999</v>
      </c>
      <c r="M18" s="61">
        <f t="shared" si="4"/>
        <v>11</v>
      </c>
      <c r="N18" s="60">
        <f>VLOOKUP($A18,'Return Data'!$B$7:$R$2292,17,0)</f>
        <v>3.9007000000000001</v>
      </c>
      <c r="O18" s="61">
        <f t="shared" si="5"/>
        <v>11</v>
      </c>
      <c r="P18" s="60">
        <f>VLOOKUP($A18,'Return Data'!$B$7:$R$2292,14,0)</f>
        <v>11.6157</v>
      </c>
      <c r="Q18" s="61">
        <f t="shared" si="6"/>
        <v>11</v>
      </c>
      <c r="R18" s="60">
        <f>VLOOKUP($A18,'Return Data'!$B$7:$R$2292,16,0)</f>
        <v>10.785</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55.075181818181818</v>
      </c>
      <c r="E20" s="83"/>
      <c r="F20" s="84">
        <f>AVERAGE(F8:F18)</f>
        <v>41.483145454545458</v>
      </c>
      <c r="G20" s="83"/>
      <c r="H20" s="84">
        <f>AVERAGE(H8:H18)</f>
        <v>15.261681818181819</v>
      </c>
      <c r="I20" s="83"/>
      <c r="J20" s="84">
        <f>AVERAGE(J8:J18)</f>
        <v>5.8546999999999993</v>
      </c>
      <c r="K20" s="83"/>
      <c r="L20" s="84">
        <f>AVERAGE(L8:L18)</f>
        <v>12.7966</v>
      </c>
      <c r="M20" s="83"/>
      <c r="N20" s="84">
        <f>AVERAGE(N8:N18)</f>
        <v>4.3268181818181821</v>
      </c>
      <c r="O20" s="83"/>
      <c r="P20" s="84">
        <f>AVERAGE(P8:P18)</f>
        <v>12.007663636363635</v>
      </c>
      <c r="Q20" s="83"/>
      <c r="R20" s="84">
        <f>AVERAGE(R8:R18)</f>
        <v>8.7759727272727268</v>
      </c>
      <c r="S20" s="85"/>
    </row>
    <row r="21" spans="1:19" x14ac:dyDescent="0.3">
      <c r="A21" s="82" t="s">
        <v>28</v>
      </c>
      <c r="B21" s="83"/>
      <c r="C21" s="83"/>
      <c r="D21" s="84">
        <f>MIN(D8:D18)</f>
        <v>53.224699999999999</v>
      </c>
      <c r="E21" s="83"/>
      <c r="F21" s="84">
        <f>MIN(F8:F18)</f>
        <v>40.778300000000002</v>
      </c>
      <c r="G21" s="83"/>
      <c r="H21" s="84">
        <f>MIN(H8:H18)</f>
        <v>15.054</v>
      </c>
      <c r="I21" s="83"/>
      <c r="J21" s="84">
        <f>MIN(J8:J18)</f>
        <v>5.4744999999999999</v>
      </c>
      <c r="K21" s="83"/>
      <c r="L21" s="84">
        <f>MIN(L8:L18)</f>
        <v>12.489699999999999</v>
      </c>
      <c r="M21" s="83"/>
      <c r="N21" s="84">
        <f>MIN(N8:N18)</f>
        <v>3.9007000000000001</v>
      </c>
      <c r="O21" s="83"/>
      <c r="P21" s="84">
        <f>MIN(P8:P18)</f>
        <v>11.6157</v>
      </c>
      <c r="Q21" s="83"/>
      <c r="R21" s="84">
        <f>MIN(R8:R18)</f>
        <v>5.1223000000000001</v>
      </c>
      <c r="S21" s="85"/>
    </row>
    <row r="22" spans="1:19" ht="15" thickBot="1" x14ac:dyDescent="0.35">
      <c r="A22" s="86" t="s">
        <v>29</v>
      </c>
      <c r="B22" s="87"/>
      <c r="C22" s="87"/>
      <c r="D22" s="88">
        <f>MAX(D8:D18)</f>
        <v>56.064700000000002</v>
      </c>
      <c r="E22" s="87"/>
      <c r="F22" s="88">
        <f>MAX(F8:F18)</f>
        <v>42.280999999999999</v>
      </c>
      <c r="G22" s="87"/>
      <c r="H22" s="88">
        <f>MAX(H8:H18)</f>
        <v>15.7401</v>
      </c>
      <c r="I22" s="87"/>
      <c r="J22" s="88">
        <f>MAX(J8:J18)</f>
        <v>6.2312000000000003</v>
      </c>
      <c r="K22" s="87"/>
      <c r="L22" s="88">
        <f>MAX(L8:L18)</f>
        <v>13.261799999999999</v>
      </c>
      <c r="M22" s="87"/>
      <c r="N22" s="88">
        <f>MAX(N8:N18)</f>
        <v>4.6940999999999997</v>
      </c>
      <c r="O22" s="87"/>
      <c r="P22" s="88">
        <f>MAX(P8:P18)</f>
        <v>12.204000000000001</v>
      </c>
      <c r="Q22" s="87"/>
      <c r="R22" s="88">
        <f>MAX(R8:R18)</f>
        <v>11.5357</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44918</v>
      </c>
      <c r="C8" s="60">
        <f>VLOOKUP($A8,'Return Data'!$B$7:$R$2292,4,0)</f>
        <v>16.368099999999998</v>
      </c>
      <c r="D8" s="60">
        <f>VLOOKUP($A8,'Return Data'!$B$7:$R$2292,9,0)</f>
        <v>36.607199999999999</v>
      </c>
      <c r="E8" s="61">
        <f>RANK(D8,D$8:D$18,0)</f>
        <v>11</v>
      </c>
      <c r="F8" s="60">
        <f>VLOOKUP($A8,'Return Data'!$B$7:$R$2292,10,0)</f>
        <v>32.862400000000001</v>
      </c>
      <c r="G8" s="61">
        <f>RANK(F8,F$8:F$18,0)</f>
        <v>10</v>
      </c>
      <c r="H8" s="60">
        <f>VLOOKUP($A8,'Return Data'!$B$7:$R$2292,11,0)</f>
        <v>10.9711</v>
      </c>
      <c r="I8" s="61">
        <f>RANK(H8,H$8:H$18,0)</f>
        <v>9</v>
      </c>
      <c r="J8" s="60">
        <f>VLOOKUP($A8,'Return Data'!$B$7:$R$2292,12,0)</f>
        <v>4.6879</v>
      </c>
      <c r="K8" s="61">
        <f>RANK(J8,J$8:J$18,0)</f>
        <v>10</v>
      </c>
      <c r="L8" s="60">
        <f>VLOOKUP($A8,'Return Data'!$B$7:$R$2292,13,0)</f>
        <v>10.2608</v>
      </c>
      <c r="M8" s="61">
        <f>RANK(L8,L$8:L$18,0)</f>
        <v>10</v>
      </c>
      <c r="N8" s="60">
        <f>VLOOKUP($A8,'Return Data'!$B$7:$R$2292,17,0)</f>
        <v>2.9733000000000001</v>
      </c>
      <c r="O8" s="61">
        <f>RANK(N8,N$8:N$18,0)</f>
        <v>10</v>
      </c>
      <c r="P8" s="60">
        <f>VLOOKUP($A8,'Return Data'!$B$7:$R$2292,14,0)</f>
        <v>10.690899999999999</v>
      </c>
      <c r="Q8" s="61">
        <f>RANK(P8,P$8:P$18,0)</f>
        <v>10</v>
      </c>
      <c r="R8" s="60">
        <f>VLOOKUP($A8,'Return Data'!$B$7:$R$2292,16,0)</f>
        <v>4.6828000000000003</v>
      </c>
      <c r="S8" s="62">
        <f>RANK(R8,R$8:R$18,0)</f>
        <v>6</v>
      </c>
    </row>
    <row r="9" spans="1:19" x14ac:dyDescent="0.3">
      <c r="A9" s="77" t="s">
        <v>824</v>
      </c>
      <c r="B9" s="59">
        <f>VLOOKUP($A9,'Return Data'!$B$7:$R$2292,3,0)</f>
        <v>44918</v>
      </c>
      <c r="C9" s="60">
        <f>VLOOKUP($A9,'Return Data'!$B$7:$R$2292,4,0)</f>
        <v>16.412500000000001</v>
      </c>
      <c r="D9" s="60">
        <f>VLOOKUP($A9,'Return Data'!$B$7:$R$2292,9,0)</f>
        <v>44.315899999999999</v>
      </c>
      <c r="E9" s="61">
        <f t="shared" ref="E9:E18" si="0">RANK(D9,D$8:D$18,0)</f>
        <v>9</v>
      </c>
      <c r="F9" s="60">
        <f>VLOOKUP($A9,'Return Data'!$B$7:$R$2292,10,0)</f>
        <v>31.312799999999999</v>
      </c>
      <c r="G9" s="61">
        <f t="shared" ref="G9:G18" si="1">RANK(F9,F$8:F$18,0)</f>
        <v>11</v>
      </c>
      <c r="H9" s="60">
        <f>VLOOKUP($A9,'Return Data'!$B$7:$R$2292,11,0)</f>
        <v>11.1252</v>
      </c>
      <c r="I9" s="61">
        <f t="shared" ref="I9:I18" si="2">RANK(H9,H$8:H$18,0)</f>
        <v>8</v>
      </c>
      <c r="J9" s="60">
        <f>VLOOKUP($A9,'Return Data'!$B$7:$R$2292,12,0)</f>
        <v>6.6635999999999997</v>
      </c>
      <c r="K9" s="61">
        <f t="shared" ref="K9:K18" si="3">RANK(J9,J$8:J$18,0)</f>
        <v>5</v>
      </c>
      <c r="L9" s="60">
        <f>VLOOKUP($A9,'Return Data'!$B$7:$R$2292,13,0)</f>
        <v>10.699299999999999</v>
      </c>
      <c r="M9" s="61">
        <f t="shared" ref="M9:M18" si="4">RANK(L9,L$8:L$18,0)</f>
        <v>8</v>
      </c>
      <c r="N9" s="60">
        <f>VLOOKUP($A9,'Return Data'!$B$7:$R$2292,17,0)</f>
        <v>3.2614999999999998</v>
      </c>
      <c r="O9" s="61">
        <f t="shared" ref="O9:O18" si="5">RANK(N9,N$8:N$18,0)</f>
        <v>5</v>
      </c>
      <c r="P9" s="60">
        <f>VLOOKUP($A9,'Return Data'!$B$7:$R$2292,14,0)</f>
        <v>11.353999999999999</v>
      </c>
      <c r="Q9" s="61">
        <f t="shared" ref="Q9:Q18" si="6">RANK(P9,P$8:P$18,0)</f>
        <v>4</v>
      </c>
      <c r="R9" s="60">
        <f>VLOOKUP($A9,'Return Data'!$B$7:$R$2292,16,0)</f>
        <v>4.5297999999999998</v>
      </c>
      <c r="S9" s="62">
        <f t="shared" ref="S9:S18" si="7">RANK(R9,R$8:R$18,0)</f>
        <v>7</v>
      </c>
    </row>
    <row r="10" spans="1:19" x14ac:dyDescent="0.3">
      <c r="A10" s="77" t="s">
        <v>825</v>
      </c>
      <c r="B10" s="59">
        <f>VLOOKUP($A10,'Return Data'!$B$7:$R$2292,3,0)</f>
        <v>44918</v>
      </c>
      <c r="C10" s="60">
        <f>VLOOKUP($A10,'Return Data'!$B$7:$R$2292,4,0)</f>
        <v>15.988300000000001</v>
      </c>
      <c r="D10" s="60">
        <f>VLOOKUP($A10,'Return Data'!$B$7:$R$2292,9,0)</f>
        <v>43.638500000000001</v>
      </c>
      <c r="E10" s="61">
        <f t="shared" si="0"/>
        <v>10</v>
      </c>
      <c r="F10" s="60">
        <f>VLOOKUP($A10,'Return Data'!$B$7:$R$2292,10,0)</f>
        <v>115.4614</v>
      </c>
      <c r="G10" s="61">
        <f t="shared" si="1"/>
        <v>1</v>
      </c>
      <c r="H10" s="60">
        <f>VLOOKUP($A10,'Return Data'!$B$7:$R$2292,11,0)</f>
        <v>2.8020999999999998</v>
      </c>
      <c r="I10" s="61">
        <f t="shared" si="2"/>
        <v>11</v>
      </c>
      <c r="J10" s="60">
        <f>VLOOKUP($A10,'Return Data'!$B$7:$R$2292,12,0)</f>
        <v>-20.2197</v>
      </c>
      <c r="K10" s="61">
        <f t="shared" si="3"/>
        <v>11</v>
      </c>
      <c r="L10" s="60">
        <f>VLOOKUP($A10,'Return Data'!$B$7:$R$2292,13,0)</f>
        <v>-7.3324999999999996</v>
      </c>
      <c r="M10" s="61">
        <f t="shared" si="4"/>
        <v>11</v>
      </c>
      <c r="N10" s="60">
        <f>VLOOKUP($A10,'Return Data'!$B$7:$R$2292,17,0)</f>
        <v>-8.8826000000000001</v>
      </c>
      <c r="O10" s="61">
        <f t="shared" si="5"/>
        <v>11</v>
      </c>
      <c r="P10" s="60">
        <f>VLOOKUP($A10,'Return Data'!$B$7:$R$2292,14,0)</f>
        <v>5.6002000000000001</v>
      </c>
      <c r="Q10" s="61">
        <f t="shared" si="6"/>
        <v>11</v>
      </c>
      <c r="R10" s="60">
        <f>VLOOKUP($A10,'Return Data'!$B$7:$R$2292,16,0)</f>
        <v>3.1177999999999999</v>
      </c>
      <c r="S10" s="62">
        <f t="shared" si="7"/>
        <v>11</v>
      </c>
    </row>
    <row r="11" spans="1:19" x14ac:dyDescent="0.3">
      <c r="A11" s="77" t="s">
        <v>827</v>
      </c>
      <c r="B11" s="59">
        <f>VLOOKUP($A11,'Return Data'!$B$7:$R$2292,3,0)</f>
        <v>44918</v>
      </c>
      <c r="C11" s="60">
        <f>VLOOKUP($A11,'Return Data'!$B$7:$R$2292,4,0)</f>
        <v>17.002199999999998</v>
      </c>
      <c r="D11" s="60">
        <f>VLOOKUP($A11,'Return Data'!$B$7:$R$2292,9,0)</f>
        <v>52.343600000000002</v>
      </c>
      <c r="E11" s="61">
        <f t="shared" si="0"/>
        <v>2</v>
      </c>
      <c r="F11" s="60">
        <f>VLOOKUP($A11,'Return Data'!$B$7:$R$2292,10,0)</f>
        <v>35.593499999999999</v>
      </c>
      <c r="G11" s="61">
        <f t="shared" si="1"/>
        <v>7</v>
      </c>
      <c r="H11" s="60">
        <f>VLOOKUP($A11,'Return Data'!$B$7:$R$2292,11,0)</f>
        <v>13.5222</v>
      </c>
      <c r="I11" s="61">
        <f t="shared" si="2"/>
        <v>1</v>
      </c>
      <c r="J11" s="60">
        <f>VLOOKUP($A11,'Return Data'!$B$7:$R$2292,12,0)</f>
        <v>6.4984999999999999</v>
      </c>
      <c r="K11" s="61">
        <f t="shared" si="3"/>
        <v>7</v>
      </c>
      <c r="L11" s="60">
        <f>VLOOKUP($A11,'Return Data'!$B$7:$R$2292,13,0)</f>
        <v>11.5806</v>
      </c>
      <c r="M11" s="61">
        <f t="shared" si="4"/>
        <v>4</v>
      </c>
      <c r="N11" s="60">
        <f>VLOOKUP($A11,'Return Data'!$B$7:$R$2292,17,0)</f>
        <v>3.2652000000000001</v>
      </c>
      <c r="O11" s="61">
        <f t="shared" si="5"/>
        <v>4</v>
      </c>
      <c r="P11" s="60">
        <f>VLOOKUP($A11,'Return Data'!$B$7:$R$2292,14,0)</f>
        <v>11.4619</v>
      </c>
      <c r="Q11" s="61">
        <f t="shared" si="6"/>
        <v>1</v>
      </c>
      <c r="R11" s="60">
        <f>VLOOKUP($A11,'Return Data'!$B$7:$R$2292,16,0)</f>
        <v>4.875</v>
      </c>
      <c r="S11" s="62">
        <f t="shared" si="7"/>
        <v>5</v>
      </c>
    </row>
    <row r="12" spans="1:19" x14ac:dyDescent="0.3">
      <c r="A12" s="77" t="s">
        <v>829</v>
      </c>
      <c r="B12" s="59">
        <f>VLOOKUP($A12,'Return Data'!$B$7:$R$2292,3,0)</f>
        <v>44918</v>
      </c>
      <c r="C12" s="60">
        <f>VLOOKUP($A12,'Return Data'!$B$7:$R$2292,4,0)</f>
        <v>17.517299999999999</v>
      </c>
      <c r="D12" s="60">
        <f>VLOOKUP($A12,'Return Data'!$B$7:$R$2292,9,0)</f>
        <v>50.973999999999997</v>
      </c>
      <c r="E12" s="61">
        <f t="shared" si="0"/>
        <v>5</v>
      </c>
      <c r="F12" s="60">
        <f>VLOOKUP($A12,'Return Data'!$B$7:$R$2292,10,0)</f>
        <v>34.416499999999999</v>
      </c>
      <c r="G12" s="61">
        <f t="shared" si="1"/>
        <v>9</v>
      </c>
      <c r="H12" s="60">
        <f>VLOOKUP($A12,'Return Data'!$B$7:$R$2292,11,0)</f>
        <v>13.0662</v>
      </c>
      <c r="I12" s="61">
        <f t="shared" si="2"/>
        <v>2</v>
      </c>
      <c r="J12" s="60">
        <f>VLOOKUP($A12,'Return Data'!$B$7:$R$2292,12,0)</f>
        <v>6.3598999999999997</v>
      </c>
      <c r="K12" s="61">
        <f t="shared" si="3"/>
        <v>9</v>
      </c>
      <c r="L12" s="60">
        <f>VLOOKUP($A12,'Return Data'!$B$7:$R$2292,13,0)</f>
        <v>11.177199999999999</v>
      </c>
      <c r="M12" s="61">
        <f t="shared" si="4"/>
        <v>7</v>
      </c>
      <c r="N12" s="60">
        <f>VLOOKUP($A12,'Return Data'!$B$7:$R$2292,17,0)</f>
        <v>3.1911999999999998</v>
      </c>
      <c r="O12" s="61">
        <f t="shared" si="5"/>
        <v>6</v>
      </c>
      <c r="P12" s="60">
        <f>VLOOKUP($A12,'Return Data'!$B$7:$R$2292,14,0)</f>
        <v>11.0411</v>
      </c>
      <c r="Q12" s="61">
        <f t="shared" si="6"/>
        <v>8</v>
      </c>
      <c r="R12" s="60">
        <f>VLOOKUP($A12,'Return Data'!$B$7:$R$2292,16,0)</f>
        <v>5.1288999999999998</v>
      </c>
      <c r="S12" s="62">
        <f t="shared" si="7"/>
        <v>4</v>
      </c>
    </row>
    <row r="13" spans="1:19" x14ac:dyDescent="0.3">
      <c r="A13" s="77" t="s">
        <v>831</v>
      </c>
      <c r="B13" s="59">
        <f>VLOOKUP($A13,'Return Data'!$B$7:$R$2292,3,0)</f>
        <v>44918</v>
      </c>
      <c r="C13" s="60">
        <f>VLOOKUP($A13,'Return Data'!$B$7:$R$2292,4,0)</f>
        <v>14.696199999999999</v>
      </c>
      <c r="D13" s="60">
        <f>VLOOKUP($A13,'Return Data'!$B$7:$R$2292,9,0)</f>
        <v>52.2911</v>
      </c>
      <c r="E13" s="61">
        <f t="shared" si="0"/>
        <v>3</v>
      </c>
      <c r="F13" s="60">
        <f>VLOOKUP($A13,'Return Data'!$B$7:$R$2292,10,0)</f>
        <v>35.957999999999998</v>
      </c>
      <c r="G13" s="61">
        <f t="shared" si="1"/>
        <v>5</v>
      </c>
      <c r="H13" s="60">
        <f>VLOOKUP($A13,'Return Data'!$B$7:$R$2292,11,0)</f>
        <v>10.9223</v>
      </c>
      <c r="I13" s="61">
        <f t="shared" si="2"/>
        <v>10</v>
      </c>
      <c r="J13" s="60">
        <f>VLOOKUP($A13,'Return Data'!$B$7:$R$2292,12,0)</f>
        <v>8.2792999999999992</v>
      </c>
      <c r="K13" s="61">
        <f t="shared" si="3"/>
        <v>1</v>
      </c>
      <c r="L13" s="60">
        <f>VLOOKUP($A13,'Return Data'!$B$7:$R$2292,13,0)</f>
        <v>11.638500000000001</v>
      </c>
      <c r="M13" s="61">
        <f t="shared" si="4"/>
        <v>3</v>
      </c>
      <c r="N13" s="60">
        <f>VLOOKUP($A13,'Return Data'!$B$7:$R$2292,17,0)</f>
        <v>3.2854999999999999</v>
      </c>
      <c r="O13" s="61">
        <f t="shared" si="5"/>
        <v>3</v>
      </c>
      <c r="P13" s="60">
        <f>VLOOKUP($A13,'Return Data'!$B$7:$R$2292,14,0)</f>
        <v>10.9779</v>
      </c>
      <c r="Q13" s="61">
        <f t="shared" si="6"/>
        <v>9</v>
      </c>
      <c r="R13" s="60">
        <f>VLOOKUP($A13,'Return Data'!$B$7:$R$2292,16,0)</f>
        <v>3.7845</v>
      </c>
      <c r="S13" s="62">
        <f t="shared" si="7"/>
        <v>10</v>
      </c>
    </row>
    <row r="14" spans="1:19" x14ac:dyDescent="0.3">
      <c r="A14" s="77" t="s">
        <v>833</v>
      </c>
      <c r="B14" s="59">
        <f>VLOOKUP($A14,'Return Data'!$B$7:$R$2292,3,0)</f>
        <v>44918</v>
      </c>
      <c r="C14" s="60">
        <f>VLOOKUP($A14,'Return Data'!$B$7:$R$2292,4,0)</f>
        <v>16.122599999999998</v>
      </c>
      <c r="D14" s="60">
        <f>VLOOKUP($A14,'Return Data'!$B$7:$R$2292,9,0)</f>
        <v>55.642699999999998</v>
      </c>
      <c r="E14" s="61">
        <f t="shared" si="0"/>
        <v>1</v>
      </c>
      <c r="F14" s="60">
        <f>VLOOKUP($A14,'Return Data'!$B$7:$R$2292,10,0)</f>
        <v>37.301499999999997</v>
      </c>
      <c r="G14" s="61">
        <f t="shared" si="1"/>
        <v>2</v>
      </c>
      <c r="H14" s="60">
        <f>VLOOKUP($A14,'Return Data'!$B$7:$R$2292,11,0)</f>
        <v>12.414400000000001</v>
      </c>
      <c r="I14" s="61">
        <f t="shared" si="2"/>
        <v>6</v>
      </c>
      <c r="J14" s="60">
        <f>VLOOKUP($A14,'Return Data'!$B$7:$R$2292,12,0)</f>
        <v>7.3098999999999998</v>
      </c>
      <c r="K14" s="61">
        <f t="shared" si="3"/>
        <v>3</v>
      </c>
      <c r="L14" s="60">
        <f>VLOOKUP($A14,'Return Data'!$B$7:$R$2292,13,0)</f>
        <v>13.132300000000001</v>
      </c>
      <c r="M14" s="61">
        <f t="shared" si="4"/>
        <v>1</v>
      </c>
      <c r="N14" s="60">
        <f>VLOOKUP($A14,'Return Data'!$B$7:$R$2292,17,0)</f>
        <v>3.2892999999999999</v>
      </c>
      <c r="O14" s="61">
        <f t="shared" si="5"/>
        <v>2</v>
      </c>
      <c r="P14" s="60">
        <f>VLOOKUP($A14,'Return Data'!$B$7:$R$2292,14,0)</f>
        <v>11.4093</v>
      </c>
      <c r="Q14" s="61">
        <f t="shared" si="6"/>
        <v>2</v>
      </c>
      <c r="R14" s="60">
        <f>VLOOKUP($A14,'Return Data'!$B$7:$R$2292,16,0)</f>
        <v>4.4142000000000001</v>
      </c>
      <c r="S14" s="62">
        <f t="shared" si="7"/>
        <v>9</v>
      </c>
    </row>
    <row r="15" spans="1:19" x14ac:dyDescent="0.3">
      <c r="A15" s="77" t="s">
        <v>835</v>
      </c>
      <c r="B15" s="59">
        <f>VLOOKUP($A15,'Return Data'!$B$7:$R$2292,3,0)</f>
        <v>44918</v>
      </c>
      <c r="C15" s="60">
        <f>VLOOKUP($A15,'Return Data'!$B$7:$R$2292,4,0)</f>
        <v>21.908100000000001</v>
      </c>
      <c r="D15" s="60">
        <f>VLOOKUP($A15,'Return Data'!$B$7:$R$2292,9,0)</f>
        <v>49.116199999999999</v>
      </c>
      <c r="E15" s="61">
        <f t="shared" si="0"/>
        <v>7</v>
      </c>
      <c r="F15" s="60">
        <f>VLOOKUP($A15,'Return Data'!$B$7:$R$2292,10,0)</f>
        <v>36.279000000000003</v>
      </c>
      <c r="G15" s="61">
        <f t="shared" si="1"/>
        <v>4</v>
      </c>
      <c r="H15" s="60">
        <f>VLOOKUP($A15,'Return Data'!$B$7:$R$2292,11,0)</f>
        <v>12.6035</v>
      </c>
      <c r="I15" s="61">
        <f t="shared" si="2"/>
        <v>5</v>
      </c>
      <c r="J15" s="60">
        <f>VLOOKUP($A15,'Return Data'!$B$7:$R$2292,12,0)</f>
        <v>7.3956</v>
      </c>
      <c r="K15" s="61">
        <f t="shared" si="3"/>
        <v>2</v>
      </c>
      <c r="L15" s="60">
        <f>VLOOKUP($A15,'Return Data'!$B$7:$R$2292,13,0)</f>
        <v>10.620699999999999</v>
      </c>
      <c r="M15" s="61">
        <f t="shared" si="4"/>
        <v>9</v>
      </c>
      <c r="N15" s="60">
        <f>VLOOKUP($A15,'Return Data'!$B$7:$R$2292,17,0)</f>
        <v>3.0781000000000001</v>
      </c>
      <c r="O15" s="61">
        <f t="shared" si="5"/>
        <v>8</v>
      </c>
      <c r="P15" s="60">
        <f>VLOOKUP($A15,'Return Data'!$B$7:$R$2292,14,0)</f>
        <v>11.184200000000001</v>
      </c>
      <c r="Q15" s="61">
        <f t="shared" si="6"/>
        <v>5</v>
      </c>
      <c r="R15" s="60">
        <f>VLOOKUP($A15,'Return Data'!$B$7:$R$2292,16,0)</f>
        <v>6.8986999999999998</v>
      </c>
      <c r="S15" s="62">
        <f t="shared" si="7"/>
        <v>1</v>
      </c>
    </row>
    <row r="16" spans="1:19" x14ac:dyDescent="0.3">
      <c r="A16" s="77" t="s">
        <v>837</v>
      </c>
      <c r="B16" s="59">
        <f>VLOOKUP($A16,'Return Data'!$B$7:$R$2292,3,0)</f>
        <v>44918</v>
      </c>
      <c r="C16" s="60">
        <f>VLOOKUP($A16,'Return Data'!$B$7:$R$2292,4,0)</f>
        <v>21.7515</v>
      </c>
      <c r="D16" s="60">
        <f>VLOOKUP($A16,'Return Data'!$B$7:$R$2292,9,0)</f>
        <v>51.778100000000002</v>
      </c>
      <c r="E16" s="61">
        <f t="shared" si="0"/>
        <v>4</v>
      </c>
      <c r="F16" s="60">
        <f>VLOOKUP($A16,'Return Data'!$B$7:$R$2292,10,0)</f>
        <v>35.880000000000003</v>
      </c>
      <c r="G16" s="61">
        <f t="shared" si="1"/>
        <v>6</v>
      </c>
      <c r="H16" s="60">
        <f>VLOOKUP($A16,'Return Data'!$B$7:$R$2292,11,0)</f>
        <v>12.977399999999999</v>
      </c>
      <c r="I16" s="61">
        <f t="shared" si="2"/>
        <v>4</v>
      </c>
      <c r="J16" s="60">
        <f>VLOOKUP($A16,'Return Data'!$B$7:$R$2292,12,0)</f>
        <v>6.4100999999999999</v>
      </c>
      <c r="K16" s="61">
        <f t="shared" si="3"/>
        <v>8</v>
      </c>
      <c r="L16" s="60">
        <f>VLOOKUP($A16,'Return Data'!$B$7:$R$2292,13,0)</f>
        <v>11.530099999999999</v>
      </c>
      <c r="M16" s="61">
        <f t="shared" si="4"/>
        <v>5</v>
      </c>
      <c r="N16" s="60">
        <f>VLOOKUP($A16,'Return Data'!$B$7:$R$2292,17,0)</f>
        <v>3.0985</v>
      </c>
      <c r="O16" s="61">
        <f t="shared" si="5"/>
        <v>7</v>
      </c>
      <c r="P16" s="60">
        <f>VLOOKUP($A16,'Return Data'!$B$7:$R$2292,14,0)</f>
        <v>11.129</v>
      </c>
      <c r="Q16" s="61">
        <f t="shared" si="6"/>
        <v>6</v>
      </c>
      <c r="R16" s="60">
        <f>VLOOKUP($A16,'Return Data'!$B$7:$R$2292,16,0)</f>
        <v>6.8040000000000003</v>
      </c>
      <c r="S16" s="62">
        <f t="shared" si="7"/>
        <v>3</v>
      </c>
    </row>
    <row r="17" spans="1:19" x14ac:dyDescent="0.3">
      <c r="A17" s="77" t="s">
        <v>839</v>
      </c>
      <c r="B17" s="59">
        <f>VLOOKUP($A17,'Return Data'!$B$7:$R$2292,3,0)</f>
        <v>44918</v>
      </c>
      <c r="C17" s="60">
        <f>VLOOKUP($A17,'Return Data'!$B$7:$R$2292,4,0)</f>
        <v>21.5152</v>
      </c>
      <c r="D17" s="60">
        <f>VLOOKUP($A17,'Return Data'!$B$7:$R$2292,9,0)</f>
        <v>50.417900000000003</v>
      </c>
      <c r="E17" s="61">
        <f t="shared" si="0"/>
        <v>6</v>
      </c>
      <c r="F17" s="60">
        <f>VLOOKUP($A17,'Return Data'!$B$7:$R$2292,10,0)</f>
        <v>36.389600000000002</v>
      </c>
      <c r="G17" s="61">
        <f t="shared" si="1"/>
        <v>3</v>
      </c>
      <c r="H17" s="60">
        <f>VLOOKUP($A17,'Return Data'!$B$7:$R$2292,11,0)</f>
        <v>13.049300000000001</v>
      </c>
      <c r="I17" s="61">
        <f t="shared" si="2"/>
        <v>3</v>
      </c>
      <c r="J17" s="60">
        <f>VLOOKUP($A17,'Return Data'!$B$7:$R$2292,12,0)</f>
        <v>6.6702000000000004</v>
      </c>
      <c r="K17" s="61">
        <f t="shared" si="3"/>
        <v>4</v>
      </c>
      <c r="L17" s="60">
        <f>VLOOKUP($A17,'Return Data'!$B$7:$R$2292,13,0)</f>
        <v>11.9872</v>
      </c>
      <c r="M17" s="61">
        <f t="shared" si="4"/>
        <v>2</v>
      </c>
      <c r="N17" s="60">
        <f>VLOOKUP($A17,'Return Data'!$B$7:$R$2292,17,0)</f>
        <v>3.3752</v>
      </c>
      <c r="O17" s="61">
        <f t="shared" si="5"/>
        <v>1</v>
      </c>
      <c r="P17" s="60">
        <f>VLOOKUP($A17,'Return Data'!$B$7:$R$2292,14,0)</f>
        <v>11.388</v>
      </c>
      <c r="Q17" s="61">
        <f t="shared" si="6"/>
        <v>3</v>
      </c>
      <c r="R17" s="60">
        <f>VLOOKUP($A17,'Return Data'!$B$7:$R$2292,16,0)</f>
        <v>6.8246000000000002</v>
      </c>
      <c r="S17" s="62">
        <f t="shared" si="7"/>
        <v>2</v>
      </c>
    </row>
    <row r="18" spans="1:19" x14ac:dyDescent="0.3">
      <c r="A18" s="77" t="s">
        <v>840</v>
      </c>
      <c r="B18" s="59">
        <f>VLOOKUP($A18,'Return Data'!$B$7:$R$2292,3,0)</f>
        <v>44918</v>
      </c>
      <c r="C18" s="60">
        <f>VLOOKUP($A18,'Return Data'!$B$7:$R$2292,4,0)</f>
        <v>16.459599999999998</v>
      </c>
      <c r="D18" s="60">
        <f>VLOOKUP($A18,'Return Data'!$B$7:$R$2292,9,0)</f>
        <v>47.734999999999999</v>
      </c>
      <c r="E18" s="61">
        <f t="shared" si="0"/>
        <v>8</v>
      </c>
      <c r="F18" s="60">
        <f>VLOOKUP($A18,'Return Data'!$B$7:$R$2292,10,0)</f>
        <v>35.5105</v>
      </c>
      <c r="G18" s="61">
        <f t="shared" si="1"/>
        <v>8</v>
      </c>
      <c r="H18" s="60">
        <f>VLOOKUP($A18,'Return Data'!$B$7:$R$2292,11,0)</f>
        <v>11.9049</v>
      </c>
      <c r="I18" s="61">
        <f t="shared" si="2"/>
        <v>7</v>
      </c>
      <c r="J18" s="60">
        <f>VLOOKUP($A18,'Return Data'!$B$7:$R$2292,12,0)</f>
        <v>6.6311</v>
      </c>
      <c r="K18" s="61">
        <f t="shared" si="3"/>
        <v>6</v>
      </c>
      <c r="L18" s="60">
        <f>VLOOKUP($A18,'Return Data'!$B$7:$R$2292,13,0)</f>
        <v>11.2737</v>
      </c>
      <c r="M18" s="61">
        <f t="shared" si="4"/>
        <v>6</v>
      </c>
      <c r="N18" s="60">
        <f>VLOOKUP($A18,'Return Data'!$B$7:$R$2292,17,0)</f>
        <v>2.9826000000000001</v>
      </c>
      <c r="O18" s="61">
        <f t="shared" si="5"/>
        <v>9</v>
      </c>
      <c r="P18" s="60">
        <f>VLOOKUP($A18,'Return Data'!$B$7:$R$2292,14,0)</f>
        <v>11.1089</v>
      </c>
      <c r="Q18" s="61">
        <f t="shared" si="6"/>
        <v>7</v>
      </c>
      <c r="R18" s="60">
        <f>VLOOKUP($A18,'Return Data'!$B$7:$R$2292,16,0)</f>
        <v>4.5137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48.623654545454542</v>
      </c>
      <c r="E20" s="83"/>
      <c r="F20" s="84">
        <f>AVERAGE(F8:F18)</f>
        <v>42.451381818181815</v>
      </c>
      <c r="G20" s="83"/>
      <c r="H20" s="84">
        <f>AVERAGE(H8:H18)</f>
        <v>11.396236363636364</v>
      </c>
      <c r="I20" s="83"/>
      <c r="J20" s="84">
        <f>AVERAGE(J8:J18)</f>
        <v>4.2442181818181828</v>
      </c>
      <c r="K20" s="83"/>
      <c r="L20" s="84">
        <f>AVERAGE(L8:L18)</f>
        <v>9.6879909090909102</v>
      </c>
      <c r="M20" s="83"/>
      <c r="N20" s="84">
        <f>AVERAGE(N8:N18)</f>
        <v>2.0834363636363635</v>
      </c>
      <c r="O20" s="83"/>
      <c r="P20" s="84">
        <f>AVERAGE(P8:P18)</f>
        <v>10.667763636363638</v>
      </c>
      <c r="Q20" s="83"/>
      <c r="R20" s="84">
        <f>AVERAGE(R8:R18)</f>
        <v>5.0521818181818183</v>
      </c>
      <c r="S20" s="85"/>
    </row>
    <row r="21" spans="1:19" x14ac:dyDescent="0.3">
      <c r="A21" s="82" t="s">
        <v>28</v>
      </c>
      <c r="B21" s="83"/>
      <c r="C21" s="83"/>
      <c r="D21" s="84">
        <f>MIN(D8:D18)</f>
        <v>36.607199999999999</v>
      </c>
      <c r="E21" s="83"/>
      <c r="F21" s="84">
        <f>MIN(F8:F18)</f>
        <v>31.312799999999999</v>
      </c>
      <c r="G21" s="83"/>
      <c r="H21" s="84">
        <f>MIN(H8:H18)</f>
        <v>2.8020999999999998</v>
      </c>
      <c r="I21" s="83"/>
      <c r="J21" s="84">
        <f>MIN(J8:J18)</f>
        <v>-20.2197</v>
      </c>
      <c r="K21" s="83"/>
      <c r="L21" s="84">
        <f>MIN(L8:L18)</f>
        <v>-7.3324999999999996</v>
      </c>
      <c r="M21" s="83"/>
      <c r="N21" s="84">
        <f>MIN(N8:N18)</f>
        <v>-8.8826000000000001</v>
      </c>
      <c r="O21" s="83"/>
      <c r="P21" s="84">
        <f>MIN(P8:P18)</f>
        <v>5.6002000000000001</v>
      </c>
      <c r="Q21" s="83"/>
      <c r="R21" s="84">
        <f>MIN(R8:R18)</f>
        <v>3.1177999999999999</v>
      </c>
      <c r="S21" s="85"/>
    </row>
    <row r="22" spans="1:19" ht="15" thickBot="1" x14ac:dyDescent="0.35">
      <c r="A22" s="86" t="s">
        <v>29</v>
      </c>
      <c r="B22" s="87"/>
      <c r="C22" s="87"/>
      <c r="D22" s="88">
        <f>MAX(D8:D18)</f>
        <v>55.642699999999998</v>
      </c>
      <c r="E22" s="87"/>
      <c r="F22" s="88">
        <f>MAX(F8:F18)</f>
        <v>115.4614</v>
      </c>
      <c r="G22" s="87"/>
      <c r="H22" s="88">
        <f>MAX(H8:H18)</f>
        <v>13.5222</v>
      </c>
      <c r="I22" s="87"/>
      <c r="J22" s="88">
        <f>MAX(J8:J18)</f>
        <v>8.2792999999999992</v>
      </c>
      <c r="K22" s="87"/>
      <c r="L22" s="88">
        <f>MAX(L8:L18)</f>
        <v>13.132300000000001</v>
      </c>
      <c r="M22" s="87"/>
      <c r="N22" s="88">
        <f>MAX(N8:N18)</f>
        <v>3.3752</v>
      </c>
      <c r="O22" s="87"/>
      <c r="P22" s="88">
        <f>MAX(P8:P18)</f>
        <v>11.4619</v>
      </c>
      <c r="Q22" s="87"/>
      <c r="R22" s="88">
        <f>MAX(R8:R18)</f>
        <v>6.8986999999999998</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44918</v>
      </c>
      <c r="C8" s="60">
        <f>VLOOKUP($A8,'Return Data'!$B$7:$R$2292,4,0)</f>
        <v>18.367799999999999</v>
      </c>
      <c r="D8" s="60">
        <f>VLOOKUP($A8,'Return Data'!$B$7:$R$2292,9,0)</f>
        <v>6.3053999999999997</v>
      </c>
      <c r="E8" s="61">
        <f t="shared" ref="E8:E25" si="0">RANK(D8,D$8:D$25,0)</f>
        <v>12</v>
      </c>
      <c r="F8" s="60">
        <f>VLOOKUP($A8,'Return Data'!$B$7:$R$2292,10,0)</f>
        <v>7.5465</v>
      </c>
      <c r="G8" s="61">
        <f t="shared" ref="G8:G25" si="1">RANK(F8,F$8:F$25,0)</f>
        <v>6</v>
      </c>
      <c r="H8" s="60">
        <f>VLOOKUP($A8,'Return Data'!$B$7:$R$2292,11,0)</f>
        <v>12.342599999999999</v>
      </c>
      <c r="I8" s="61">
        <f t="shared" ref="I8:I25" si="2">RANK(H8,H$8:H$25,0)</f>
        <v>1</v>
      </c>
      <c r="J8" s="60">
        <f>VLOOKUP($A8,'Return Data'!$B$7:$R$2292,12,0)</f>
        <v>9.0345999999999993</v>
      </c>
      <c r="K8" s="61">
        <f t="shared" ref="K8:K25" si="3">RANK(J8,J$8:J$25,0)</f>
        <v>3</v>
      </c>
      <c r="L8" s="60">
        <f>VLOOKUP($A8,'Return Data'!$B$7:$R$2292,13,0)</f>
        <v>7.9950999999999999</v>
      </c>
      <c r="M8" s="61">
        <f t="shared" ref="M8:M25" si="4">RANK(L8,L$8:L$25,0)</f>
        <v>3</v>
      </c>
      <c r="N8" s="60">
        <f>VLOOKUP($A8,'Return Data'!$B$7:$R$2292,17,0)</f>
        <v>7.6570999999999998</v>
      </c>
      <c r="O8" s="61">
        <f t="shared" ref="O8:O23" si="5">RANK(N8,N$8:N$25,0)</f>
        <v>7</v>
      </c>
      <c r="P8" s="60">
        <f>VLOOKUP($A8,'Return Data'!$B$7:$R$2292,14,0)</f>
        <v>8.4773999999999994</v>
      </c>
      <c r="Q8" s="61">
        <f>RANK(P8,P$8:P$25,0)</f>
        <v>3</v>
      </c>
      <c r="R8" s="60">
        <f>VLOOKUP($A8,'Return Data'!$B$7:$R$2292,16,0)</f>
        <v>8.2166999999999994</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44918</v>
      </c>
      <c r="C10" s="60">
        <f>VLOOKUP($A10,'Return Data'!$B$7:$R$2292,4,0)</f>
        <v>19.3919</v>
      </c>
      <c r="D10" s="60">
        <f>VLOOKUP($A10,'Return Data'!$B$7:$R$2292,9,0)</f>
        <v>6.9916</v>
      </c>
      <c r="E10" s="61">
        <f t="shared" si="0"/>
        <v>9</v>
      </c>
      <c r="F10" s="60">
        <f>VLOOKUP($A10,'Return Data'!$B$7:$R$2292,10,0)</f>
        <v>7.4089</v>
      </c>
      <c r="G10" s="61">
        <f t="shared" si="1"/>
        <v>8</v>
      </c>
      <c r="H10" s="60">
        <f>VLOOKUP($A10,'Return Data'!$B$7:$R$2292,11,0)</f>
        <v>7.1665000000000001</v>
      </c>
      <c r="I10" s="61">
        <f t="shared" si="2"/>
        <v>8</v>
      </c>
      <c r="J10" s="60">
        <f>VLOOKUP($A10,'Return Data'!$B$7:$R$2292,12,0)</f>
        <v>4.7426000000000004</v>
      </c>
      <c r="K10" s="61">
        <f t="shared" si="3"/>
        <v>8</v>
      </c>
      <c r="L10" s="60">
        <f>VLOOKUP($A10,'Return Data'!$B$7:$R$2292,13,0)</f>
        <v>4.8975999999999997</v>
      </c>
      <c r="M10" s="61">
        <f t="shared" si="4"/>
        <v>6</v>
      </c>
      <c r="N10" s="60">
        <f>VLOOKUP($A10,'Return Data'!$B$7:$R$2292,17,0)</f>
        <v>5.9969999999999999</v>
      </c>
      <c r="O10" s="61">
        <f t="shared" si="5"/>
        <v>11</v>
      </c>
      <c r="P10" s="60">
        <f>VLOOKUP($A10,'Return Data'!$B$7:$R$2292,14,0)</f>
        <v>7.109</v>
      </c>
      <c r="Q10" s="61">
        <f t="shared" ref="Q10:Q23" si="7">RANK(P10,P$8:P$25,0)</f>
        <v>6</v>
      </c>
      <c r="R10" s="60">
        <f>VLOOKUP($A10,'Return Data'!$B$7:$R$2292,16,0)</f>
        <v>8.1562999999999999</v>
      </c>
      <c r="S10" s="62">
        <f t="shared" si="6"/>
        <v>7</v>
      </c>
    </row>
    <row r="11" spans="1:19" x14ac:dyDescent="0.3">
      <c r="A11" s="77" t="s">
        <v>1967</v>
      </c>
      <c r="B11" s="59">
        <f>VLOOKUP($A11,'Return Data'!$B$7:$R$2292,3,0)</f>
        <v>44918</v>
      </c>
      <c r="C11" s="60">
        <f>VLOOKUP($A11,'Return Data'!$B$7:$R$2292,4,0)</f>
        <v>10.7021</v>
      </c>
      <c r="D11" s="60">
        <f>VLOOKUP($A11,'Return Data'!$B$7:$R$2292,9,0)</f>
        <v>4.8738000000000001</v>
      </c>
      <c r="E11" s="61">
        <f t="shared" si="0"/>
        <v>16</v>
      </c>
      <c r="F11" s="60">
        <f>VLOOKUP($A11,'Return Data'!$B$7:$R$2292,10,0)</f>
        <v>5.3742999999999999</v>
      </c>
      <c r="G11" s="61">
        <f t="shared" si="1"/>
        <v>16</v>
      </c>
      <c r="H11" s="60">
        <f>VLOOKUP($A11,'Return Data'!$B$7:$R$2292,11,0)</f>
        <v>5.2366999999999999</v>
      </c>
      <c r="I11" s="61">
        <f t="shared" si="2"/>
        <v>15</v>
      </c>
      <c r="J11" s="60">
        <f>VLOOKUP($A11,'Return Data'!$B$7:$R$2292,12,0)</f>
        <v>170.14920000000001</v>
      </c>
      <c r="K11" s="61">
        <f t="shared" si="3"/>
        <v>1</v>
      </c>
      <c r="L11" s="60">
        <f>VLOOKUP($A11,'Return Data'!$B$7:$R$2292,13,0)</f>
        <v>143.61160000000001</v>
      </c>
      <c r="M11" s="61">
        <f t="shared" si="4"/>
        <v>1</v>
      </c>
      <c r="N11" s="60">
        <f>VLOOKUP($A11,'Return Data'!$B$7:$R$2292,17,0)</f>
        <v>63.539700000000003</v>
      </c>
      <c r="O11" s="61">
        <f t="shared" si="5"/>
        <v>1</v>
      </c>
      <c r="P11" s="60">
        <f>VLOOKUP($A11,'Return Data'!$B$7:$R$2292,14,0)</f>
        <v>13.9434</v>
      </c>
      <c r="Q11" s="61">
        <f t="shared" si="7"/>
        <v>1</v>
      </c>
      <c r="R11" s="60">
        <f>VLOOKUP($A11,'Return Data'!$B$7:$R$2292,16,0)</f>
        <v>0.871</v>
      </c>
      <c r="S11" s="62">
        <f t="shared" si="6"/>
        <v>16</v>
      </c>
    </row>
    <row r="12" spans="1:19" x14ac:dyDescent="0.3">
      <c r="A12" s="77" t="s">
        <v>1939</v>
      </c>
      <c r="B12" s="59">
        <f>VLOOKUP($A12,'Return Data'!$B$7:$R$2292,3,0)</f>
        <v>44918</v>
      </c>
      <c r="C12" s="60">
        <f>VLOOKUP($A12,'Return Data'!$B$7:$R$2292,4,0)</f>
        <v>19.729600000000001</v>
      </c>
      <c r="D12" s="60">
        <f>VLOOKUP($A12,'Return Data'!$B$7:$R$2292,9,0)</f>
        <v>8.4074000000000009</v>
      </c>
      <c r="E12" s="61">
        <f t="shared" si="0"/>
        <v>3</v>
      </c>
      <c r="F12" s="60">
        <f>VLOOKUP($A12,'Return Data'!$B$7:$R$2292,10,0)</f>
        <v>7.5454999999999997</v>
      </c>
      <c r="G12" s="61">
        <f t="shared" si="1"/>
        <v>7</v>
      </c>
      <c r="H12" s="60">
        <f>VLOOKUP($A12,'Return Data'!$B$7:$R$2292,11,0)</f>
        <v>8.0686</v>
      </c>
      <c r="I12" s="61">
        <f t="shared" si="2"/>
        <v>2</v>
      </c>
      <c r="J12" s="60">
        <f>VLOOKUP($A12,'Return Data'!$B$7:$R$2292,12,0)</f>
        <v>5.3415999999999997</v>
      </c>
      <c r="K12" s="61">
        <f t="shared" si="3"/>
        <v>5</v>
      </c>
      <c r="L12" s="60">
        <f>VLOOKUP($A12,'Return Data'!$B$7:$R$2292,13,0)</f>
        <v>5.6047000000000002</v>
      </c>
      <c r="M12" s="61">
        <f t="shared" si="4"/>
        <v>5</v>
      </c>
      <c r="N12" s="60">
        <f>VLOOKUP($A12,'Return Data'!$B$7:$R$2292,17,0)</f>
        <v>12.6671</v>
      </c>
      <c r="O12" s="61">
        <f t="shared" si="5"/>
        <v>3</v>
      </c>
      <c r="P12" s="60">
        <f>VLOOKUP($A12,'Return Data'!$B$7:$R$2292,14,0)</f>
        <v>9.2662999999999993</v>
      </c>
      <c r="Q12" s="61">
        <f t="shared" si="7"/>
        <v>2</v>
      </c>
      <c r="R12" s="60">
        <f>VLOOKUP($A12,'Return Data'!$B$7:$R$2292,16,0)</f>
        <v>8.9581999999999997</v>
      </c>
      <c r="S12" s="62">
        <f t="shared" si="6"/>
        <v>2</v>
      </c>
    </row>
    <row r="13" spans="1:19" x14ac:dyDescent="0.3">
      <c r="A13" s="77" t="s">
        <v>636</v>
      </c>
      <c r="B13" s="59">
        <f>VLOOKUP($A13,'Return Data'!$B$7:$R$2292,3,0)</f>
        <v>44918</v>
      </c>
      <c r="C13" s="60">
        <f>VLOOKUP($A13,'Return Data'!$B$7:$R$2292,4,0)</f>
        <v>36.0124</v>
      </c>
      <c r="D13" s="60">
        <f>VLOOKUP($A13,'Return Data'!$B$7:$R$2292,9,0)</f>
        <v>7.5399000000000003</v>
      </c>
      <c r="E13" s="61">
        <f t="shared" si="0"/>
        <v>7</v>
      </c>
      <c r="F13" s="60">
        <f>VLOOKUP($A13,'Return Data'!$B$7:$R$2292,10,0)</f>
        <v>7.2455999999999996</v>
      </c>
      <c r="G13" s="61">
        <f t="shared" si="1"/>
        <v>10</v>
      </c>
      <c r="H13" s="60">
        <f>VLOOKUP($A13,'Return Data'!$B$7:$R$2292,11,0)</f>
        <v>5.9671000000000003</v>
      </c>
      <c r="I13" s="61">
        <f t="shared" si="2"/>
        <v>13</v>
      </c>
      <c r="J13" s="60">
        <f>VLOOKUP($A13,'Return Data'!$B$7:$R$2292,12,0)</f>
        <v>12.345000000000001</v>
      </c>
      <c r="K13" s="61">
        <f t="shared" si="3"/>
        <v>2</v>
      </c>
      <c r="L13" s="60">
        <f>VLOOKUP($A13,'Return Data'!$B$7:$R$2292,13,0)</f>
        <v>10.0967</v>
      </c>
      <c r="M13" s="61">
        <f t="shared" si="4"/>
        <v>2</v>
      </c>
      <c r="N13" s="60">
        <f>VLOOKUP($A13,'Return Data'!$B$7:$R$2292,17,0)</f>
        <v>6.8769</v>
      </c>
      <c r="O13" s="61">
        <f t="shared" si="5"/>
        <v>8</v>
      </c>
      <c r="P13" s="60">
        <f>VLOOKUP($A13,'Return Data'!$B$7:$R$2292,14,0)</f>
        <v>6.4607999999999999</v>
      </c>
      <c r="Q13" s="61">
        <f t="shared" si="7"/>
        <v>8</v>
      </c>
      <c r="R13" s="60">
        <f>VLOOKUP($A13,'Return Data'!$B$7:$R$2292,16,0)</f>
        <v>7.0762</v>
      </c>
      <c r="S13" s="62">
        <f t="shared" si="6"/>
        <v>11</v>
      </c>
    </row>
    <row r="14" spans="1:19" x14ac:dyDescent="0.3">
      <c r="A14" s="77" t="s">
        <v>639</v>
      </c>
      <c r="B14" s="59">
        <f>VLOOKUP($A14,'Return Data'!$B$7:$R$2292,3,0)</f>
        <v>44918</v>
      </c>
      <c r="C14" s="60">
        <f>VLOOKUP($A14,'Return Data'!$B$7:$R$2292,4,0)</f>
        <v>24.392800000000001</v>
      </c>
      <c r="D14" s="60">
        <f>VLOOKUP($A14,'Return Data'!$B$7:$R$2292,9,0)</f>
        <v>7.5533000000000001</v>
      </c>
      <c r="E14" s="61">
        <f t="shared" si="0"/>
        <v>6</v>
      </c>
      <c r="F14" s="60">
        <f>VLOOKUP($A14,'Return Data'!$B$7:$R$2292,10,0)</f>
        <v>10.2583</v>
      </c>
      <c r="G14" s="61">
        <f t="shared" si="1"/>
        <v>1</v>
      </c>
      <c r="H14" s="60">
        <f>VLOOKUP($A14,'Return Data'!$B$7:$R$2292,11,0)</f>
        <v>4.4145000000000003</v>
      </c>
      <c r="I14" s="61">
        <f t="shared" si="2"/>
        <v>16</v>
      </c>
      <c r="J14" s="60">
        <f>VLOOKUP($A14,'Return Data'!$B$7:$R$2292,12,0)</f>
        <v>2.0527000000000002</v>
      </c>
      <c r="K14" s="61">
        <f t="shared" si="3"/>
        <v>15</v>
      </c>
      <c r="L14" s="60">
        <f>VLOOKUP($A14,'Return Data'!$B$7:$R$2292,13,0)</f>
        <v>1.1469</v>
      </c>
      <c r="M14" s="61">
        <f t="shared" si="4"/>
        <v>16</v>
      </c>
      <c r="N14" s="60">
        <f>VLOOKUP($A14,'Return Data'!$B$7:$R$2292,17,0)</f>
        <v>7.7796000000000003</v>
      </c>
      <c r="O14" s="61">
        <f t="shared" si="5"/>
        <v>6</v>
      </c>
      <c r="P14" s="60">
        <f>VLOOKUP($A14,'Return Data'!$B$7:$R$2292,14,0)</f>
        <v>5.0461999999999998</v>
      </c>
      <c r="Q14" s="61">
        <f t="shared" si="7"/>
        <v>14</v>
      </c>
      <c r="R14" s="60">
        <f>VLOOKUP($A14,'Return Data'!$B$7:$R$2292,16,0)</f>
        <v>7.9939</v>
      </c>
      <c r="S14" s="62">
        <f t="shared" si="6"/>
        <v>8</v>
      </c>
    </row>
    <row r="15" spans="1:19" x14ac:dyDescent="0.3">
      <c r="A15" s="77" t="s">
        <v>647</v>
      </c>
      <c r="B15" s="59">
        <f>VLOOKUP($A15,'Return Data'!$B$7:$R$2292,3,0)</f>
        <v>44918</v>
      </c>
      <c r="C15" s="60">
        <f>VLOOKUP($A15,'Return Data'!$B$7:$R$2292,4,0)</f>
        <v>21.222100000000001</v>
      </c>
      <c r="D15" s="60">
        <f>VLOOKUP($A15,'Return Data'!$B$7:$R$2292,9,0)</f>
        <v>7.2667000000000002</v>
      </c>
      <c r="E15" s="61">
        <f t="shared" si="0"/>
        <v>8</v>
      </c>
      <c r="F15" s="60">
        <f>VLOOKUP($A15,'Return Data'!$B$7:$R$2292,10,0)</f>
        <v>7.2012999999999998</v>
      </c>
      <c r="G15" s="61">
        <f t="shared" si="1"/>
        <v>11</v>
      </c>
      <c r="H15" s="60">
        <f>VLOOKUP($A15,'Return Data'!$B$7:$R$2292,11,0)</f>
        <v>7.3666</v>
      </c>
      <c r="I15" s="61">
        <f t="shared" si="2"/>
        <v>7</v>
      </c>
      <c r="J15" s="60">
        <f>VLOOKUP($A15,'Return Data'!$B$7:$R$2292,12,0)</f>
        <v>4.1977000000000002</v>
      </c>
      <c r="K15" s="61">
        <f t="shared" si="3"/>
        <v>10</v>
      </c>
      <c r="L15" s="60">
        <f>VLOOKUP($A15,'Return Data'!$B$7:$R$2292,13,0)</f>
        <v>4.3783000000000003</v>
      </c>
      <c r="M15" s="61">
        <f t="shared" si="4"/>
        <v>11</v>
      </c>
      <c r="N15" s="60">
        <f>VLOOKUP($A15,'Return Data'!$B$7:$R$2292,17,0)</f>
        <v>6.0362</v>
      </c>
      <c r="O15" s="61">
        <f t="shared" si="5"/>
        <v>10</v>
      </c>
      <c r="P15" s="60">
        <f>VLOOKUP($A15,'Return Data'!$B$7:$R$2292,14,0)</f>
        <v>7.7476000000000003</v>
      </c>
      <c r="Q15" s="61">
        <f t="shared" si="7"/>
        <v>4</v>
      </c>
      <c r="R15" s="60">
        <f>VLOOKUP($A15,'Return Data'!$B$7:$R$2292,16,0)</f>
        <v>8.9763999999999999</v>
      </c>
      <c r="S15" s="62">
        <f t="shared" si="6"/>
        <v>1</v>
      </c>
    </row>
    <row r="16" spans="1:19" x14ac:dyDescent="0.3">
      <c r="A16" s="102" t="s">
        <v>2028</v>
      </c>
      <c r="B16" s="59">
        <f>VLOOKUP($A16,'Return Data'!$B$7:$R$2292,3,0)</f>
        <v>44918</v>
      </c>
      <c r="C16" s="60">
        <f>VLOOKUP($A16,'Return Data'!$B$7:$R$2292,4,0)</f>
        <v>25.663399999999999</v>
      </c>
      <c r="D16" s="60">
        <f>VLOOKUP($A16,'Return Data'!$B$7:$R$2292,9,0)</f>
        <v>6.2999000000000001</v>
      </c>
      <c r="E16" s="61">
        <f t="shared" si="0"/>
        <v>13</v>
      </c>
      <c r="F16" s="60">
        <f>VLOOKUP($A16,'Return Data'!$B$7:$R$2292,10,0)</f>
        <v>6.9984000000000002</v>
      </c>
      <c r="G16" s="61">
        <f t="shared" si="1"/>
        <v>14</v>
      </c>
      <c r="H16" s="60">
        <f>VLOOKUP($A16,'Return Data'!$B$7:$R$2292,11,0)</f>
        <v>6.7244000000000002</v>
      </c>
      <c r="I16" s="61">
        <f t="shared" si="2"/>
        <v>11</v>
      </c>
      <c r="J16" s="60">
        <f>VLOOKUP($A16,'Return Data'!$B$7:$R$2292,12,0)</f>
        <v>4.1098999999999997</v>
      </c>
      <c r="K16" s="61">
        <f t="shared" si="3"/>
        <v>12</v>
      </c>
      <c r="L16" s="60">
        <f>VLOOKUP($A16,'Return Data'!$B$7:$R$2292,13,0)</f>
        <v>3.9315000000000002</v>
      </c>
      <c r="M16" s="61">
        <f t="shared" si="4"/>
        <v>13</v>
      </c>
      <c r="N16" s="60">
        <f>VLOOKUP($A16,'Return Data'!$B$7:$R$2292,17,0)</f>
        <v>5.2846000000000002</v>
      </c>
      <c r="O16" s="61">
        <f t="shared" si="5"/>
        <v>13</v>
      </c>
      <c r="P16" s="60">
        <f>VLOOKUP($A16,'Return Data'!$B$7:$R$2292,14,0)</f>
        <v>5.5042999999999997</v>
      </c>
      <c r="Q16" s="61">
        <f t="shared" si="7"/>
        <v>12</v>
      </c>
      <c r="R16" s="60">
        <f>VLOOKUP($A16,'Return Data'!$B$7:$R$2292,16,0)</f>
        <v>7.1635</v>
      </c>
      <c r="S16" s="62">
        <f t="shared" si="6"/>
        <v>9</v>
      </c>
    </row>
    <row r="17" spans="1:19" x14ac:dyDescent="0.3">
      <c r="A17" s="77" t="s">
        <v>649</v>
      </c>
      <c r="B17" s="59">
        <f>VLOOKUP($A17,'Return Data'!$B$7:$R$2292,3,0)</f>
        <v>44918</v>
      </c>
      <c r="C17" s="60">
        <f>VLOOKUP($A17,'Return Data'!$B$7:$R$2292,4,0)</f>
        <v>28.226600000000001</v>
      </c>
      <c r="D17" s="60">
        <f>VLOOKUP($A17,'Return Data'!$B$7:$R$2292,9,0)</f>
        <v>7.6818</v>
      </c>
      <c r="E17" s="61">
        <f t="shared" si="0"/>
        <v>5</v>
      </c>
      <c r="F17" s="60">
        <f>VLOOKUP($A17,'Return Data'!$B$7:$R$2292,10,0)</f>
        <v>7.7167000000000003</v>
      </c>
      <c r="G17" s="61">
        <f t="shared" si="1"/>
        <v>5</v>
      </c>
      <c r="H17" s="60">
        <f>VLOOKUP($A17,'Return Data'!$B$7:$R$2292,11,0)</f>
        <v>7.4861000000000004</v>
      </c>
      <c r="I17" s="61">
        <f t="shared" si="2"/>
        <v>5</v>
      </c>
      <c r="J17" s="60">
        <f>VLOOKUP($A17,'Return Data'!$B$7:$R$2292,12,0)</f>
        <v>5.5488999999999997</v>
      </c>
      <c r="K17" s="61">
        <f t="shared" si="3"/>
        <v>4</v>
      </c>
      <c r="L17" s="60">
        <f>VLOOKUP($A17,'Return Data'!$B$7:$R$2292,13,0)</f>
        <v>5.7333999999999996</v>
      </c>
      <c r="M17" s="61">
        <f t="shared" si="4"/>
        <v>4</v>
      </c>
      <c r="N17" s="60">
        <f>VLOOKUP($A17,'Return Data'!$B$7:$R$2292,17,0)</f>
        <v>6.3692000000000002</v>
      </c>
      <c r="O17" s="61">
        <f t="shared" si="5"/>
        <v>9</v>
      </c>
      <c r="P17" s="60">
        <f>VLOOKUP($A17,'Return Data'!$B$7:$R$2292,14,0)</f>
        <v>7.7210999999999999</v>
      </c>
      <c r="Q17" s="61">
        <f t="shared" si="7"/>
        <v>5</v>
      </c>
      <c r="R17" s="60">
        <f>VLOOKUP($A17,'Return Data'!$B$7:$R$2292,16,0)</f>
        <v>8.9559999999999995</v>
      </c>
      <c r="S17" s="62">
        <f t="shared" si="6"/>
        <v>3</v>
      </c>
    </row>
    <row r="18" spans="1:19" x14ac:dyDescent="0.3">
      <c r="A18" s="77" t="s">
        <v>651</v>
      </c>
      <c r="B18" s="59">
        <f>VLOOKUP($A18,'Return Data'!$B$7:$R$2292,3,0)</f>
        <v>44918</v>
      </c>
      <c r="C18" s="60">
        <f>VLOOKUP($A18,'Return Data'!$B$7:$R$2292,4,0)</f>
        <v>16.8872</v>
      </c>
      <c r="D18" s="60">
        <f>VLOOKUP($A18,'Return Data'!$B$7:$R$2292,9,0)</f>
        <v>10.6472</v>
      </c>
      <c r="E18" s="61">
        <f t="shared" si="0"/>
        <v>1</v>
      </c>
      <c r="F18" s="60">
        <f>VLOOKUP($A18,'Return Data'!$B$7:$R$2292,10,0)</f>
        <v>9.3402999999999992</v>
      </c>
      <c r="G18" s="61">
        <f t="shared" si="1"/>
        <v>2</v>
      </c>
      <c r="H18" s="60">
        <f>VLOOKUP($A18,'Return Data'!$B$7:$R$2292,11,0)</f>
        <v>7.7930000000000001</v>
      </c>
      <c r="I18" s="61">
        <f t="shared" si="2"/>
        <v>3</v>
      </c>
      <c r="J18" s="60">
        <f>VLOOKUP($A18,'Return Data'!$B$7:$R$2292,12,0)</f>
        <v>4.1398999999999999</v>
      </c>
      <c r="K18" s="61">
        <f t="shared" si="3"/>
        <v>11</v>
      </c>
      <c r="L18" s="60">
        <f>VLOOKUP($A18,'Return Data'!$B$7:$R$2292,13,0)</f>
        <v>4.4154</v>
      </c>
      <c r="M18" s="61">
        <f t="shared" si="4"/>
        <v>10</v>
      </c>
      <c r="N18" s="60">
        <f>VLOOKUP($A18,'Return Data'!$B$7:$R$2292,17,0)</f>
        <v>10.5982</v>
      </c>
      <c r="O18" s="61">
        <f t="shared" si="5"/>
        <v>4</v>
      </c>
      <c r="P18" s="60">
        <f>VLOOKUP($A18,'Return Data'!$B$7:$R$2292,14,0)</f>
        <v>5.8667999999999996</v>
      </c>
      <c r="Q18" s="61">
        <f t="shared" si="7"/>
        <v>9</v>
      </c>
      <c r="R18" s="60">
        <f>VLOOKUP($A18,'Return Data'!$B$7:$R$2292,16,0)</f>
        <v>6.1252000000000004</v>
      </c>
      <c r="S18" s="62">
        <f t="shared" si="6"/>
        <v>13</v>
      </c>
    </row>
    <row r="19" spans="1:19" x14ac:dyDescent="0.3">
      <c r="A19" s="77" t="s">
        <v>652</v>
      </c>
      <c r="B19" s="59">
        <f>VLOOKUP($A19,'Return Data'!$B$7:$R$2292,3,0)</f>
        <v>44918</v>
      </c>
      <c r="C19" s="60">
        <f>VLOOKUP($A19,'Return Data'!$B$7:$R$2292,4,0)</f>
        <v>14.7149</v>
      </c>
      <c r="D19" s="60">
        <f>VLOOKUP($A19,'Return Data'!$B$7:$R$2292,9,0)</f>
        <v>5.8320999999999996</v>
      </c>
      <c r="E19" s="61">
        <f t="shared" si="0"/>
        <v>14</v>
      </c>
      <c r="F19" s="60">
        <f>VLOOKUP($A19,'Return Data'!$B$7:$R$2292,10,0)</f>
        <v>7.3672000000000004</v>
      </c>
      <c r="G19" s="61">
        <f t="shared" si="1"/>
        <v>9</v>
      </c>
      <c r="H19" s="60">
        <f>VLOOKUP($A19,'Return Data'!$B$7:$R$2292,11,0)</f>
        <v>6.8255999999999997</v>
      </c>
      <c r="I19" s="61">
        <f t="shared" si="2"/>
        <v>10</v>
      </c>
      <c r="J19" s="60">
        <f>VLOOKUP($A19,'Return Data'!$B$7:$R$2292,12,0)</f>
        <v>4.0738000000000003</v>
      </c>
      <c r="K19" s="61">
        <f t="shared" si="3"/>
        <v>13</v>
      </c>
      <c r="L19" s="60">
        <f>VLOOKUP($A19,'Return Data'!$B$7:$R$2292,13,0)</f>
        <v>3.9628000000000001</v>
      </c>
      <c r="M19" s="61">
        <f t="shared" si="4"/>
        <v>12</v>
      </c>
      <c r="N19" s="60">
        <f>VLOOKUP($A19,'Return Data'!$B$7:$R$2292,17,0)</f>
        <v>4.6040000000000001</v>
      </c>
      <c r="O19" s="61">
        <f t="shared" si="5"/>
        <v>14</v>
      </c>
      <c r="P19" s="60">
        <f>VLOOKUP($A19,'Return Data'!$B$7:$R$2292,14,0)</f>
        <v>5.7953999999999999</v>
      </c>
      <c r="Q19" s="61">
        <f t="shared" si="7"/>
        <v>10</v>
      </c>
      <c r="R19" s="60">
        <f>VLOOKUP($A19,'Return Data'!$B$7:$R$2292,16,0)</f>
        <v>6.8733000000000004</v>
      </c>
      <c r="S19" s="62">
        <f t="shared" si="6"/>
        <v>12</v>
      </c>
    </row>
    <row r="20" spans="1:19" x14ac:dyDescent="0.3">
      <c r="A20" s="77" t="s">
        <v>655</v>
      </c>
      <c r="B20" s="59">
        <f>VLOOKUP($A20,'Return Data'!$B$7:$R$2292,3,0)</f>
        <v>44918</v>
      </c>
      <c r="C20" s="60">
        <f>VLOOKUP($A20,'Return Data'!$B$7:$R$2292,4,0)</f>
        <v>1637.6624999999999</v>
      </c>
      <c r="D20" s="60">
        <f>VLOOKUP($A20,'Return Data'!$B$7:$R$2292,9,0)</f>
        <v>6.4013999999999998</v>
      </c>
      <c r="E20" s="61">
        <f t="shared" si="0"/>
        <v>11</v>
      </c>
      <c r="F20" s="60">
        <f>VLOOKUP($A20,'Return Data'!$B$7:$R$2292,10,0)</f>
        <v>7.1547000000000001</v>
      </c>
      <c r="G20" s="61">
        <f t="shared" si="1"/>
        <v>12</v>
      </c>
      <c r="H20" s="60">
        <f>VLOOKUP($A20,'Return Data'!$B$7:$R$2292,11,0)</f>
        <v>5.9348000000000001</v>
      </c>
      <c r="I20" s="61">
        <f t="shared" si="2"/>
        <v>14</v>
      </c>
      <c r="J20" s="60">
        <f>VLOOKUP($A20,'Return Data'!$B$7:$R$2292,12,0)</f>
        <v>3.4893999999999998</v>
      </c>
      <c r="K20" s="61">
        <f t="shared" si="3"/>
        <v>14</v>
      </c>
      <c r="L20" s="60">
        <f>VLOOKUP($A20,'Return Data'!$B$7:$R$2292,13,0)</f>
        <v>3.4449999999999998</v>
      </c>
      <c r="M20" s="61">
        <f t="shared" si="4"/>
        <v>14</v>
      </c>
      <c r="N20" s="60">
        <f>VLOOKUP($A20,'Return Data'!$B$7:$R$2292,17,0)</f>
        <v>3.7578999999999998</v>
      </c>
      <c r="O20" s="61">
        <f t="shared" si="5"/>
        <v>16</v>
      </c>
      <c r="P20" s="60">
        <f>VLOOKUP($A20,'Return Data'!$B$7:$R$2292,14,0)</f>
        <v>5.5457999999999998</v>
      </c>
      <c r="Q20" s="61">
        <f t="shared" si="7"/>
        <v>11</v>
      </c>
      <c r="R20" s="60">
        <f>VLOOKUP($A20,'Return Data'!$B$7:$R$2292,16,0)</f>
        <v>6.1180000000000003</v>
      </c>
      <c r="S20" s="62">
        <f t="shared" si="6"/>
        <v>14</v>
      </c>
    </row>
    <row r="21" spans="1:19" x14ac:dyDescent="0.3">
      <c r="A21" s="109" t="s">
        <v>657</v>
      </c>
      <c r="B21" s="59">
        <f>VLOOKUP($A21,'Return Data'!$B$7:$R$2292,3,0)</f>
        <v>44918</v>
      </c>
      <c r="C21" s="60">
        <f>VLOOKUP($A21,'Return Data'!$B$7:$R$2292,4,0)</f>
        <v>26.9864</v>
      </c>
      <c r="D21" s="60">
        <f>VLOOKUP($A21,'Return Data'!$B$7:$R$2292,9,0)</f>
        <v>5.4889000000000001</v>
      </c>
      <c r="E21" s="61">
        <f t="shared" si="0"/>
        <v>15</v>
      </c>
      <c r="F21" s="60">
        <f>VLOOKUP($A21,'Return Data'!$B$7:$R$2292,10,0)</f>
        <v>5.8418000000000001</v>
      </c>
      <c r="G21" s="61">
        <f t="shared" si="1"/>
        <v>15</v>
      </c>
      <c r="H21" s="60">
        <f>VLOOKUP($A21,'Return Data'!$B$7:$R$2292,11,0)</f>
        <v>6.0063000000000004</v>
      </c>
      <c r="I21" s="61">
        <f t="shared" si="2"/>
        <v>12</v>
      </c>
      <c r="J21" s="60">
        <f>VLOOKUP($A21,'Return Data'!$B$7:$R$2292,12,0)</f>
        <v>0.68169999999999997</v>
      </c>
      <c r="K21" s="61">
        <f t="shared" si="3"/>
        <v>16</v>
      </c>
      <c r="L21" s="60">
        <f>VLOOKUP($A21,'Return Data'!$B$7:$R$2292,13,0)</f>
        <v>1.7867</v>
      </c>
      <c r="M21" s="61">
        <f t="shared" si="4"/>
        <v>15</v>
      </c>
      <c r="N21" s="60">
        <f>VLOOKUP($A21,'Return Data'!$B$7:$R$2292,17,0)</f>
        <v>4.1664000000000003</v>
      </c>
      <c r="O21" s="61">
        <f t="shared" si="5"/>
        <v>15</v>
      </c>
      <c r="P21" s="60">
        <f>VLOOKUP($A21,'Return Data'!$B$7:$R$2292,14,0)</f>
        <v>5.2828999999999997</v>
      </c>
      <c r="Q21" s="61">
        <f t="shared" si="7"/>
        <v>13</v>
      </c>
      <c r="R21" s="60">
        <f>VLOOKUP($A21,'Return Data'!$B$7:$R$2292,16,0)</f>
        <v>8.2184000000000008</v>
      </c>
      <c r="S21" s="62">
        <f t="shared" si="6"/>
        <v>5</v>
      </c>
    </row>
    <row r="22" spans="1:19" x14ac:dyDescent="0.3">
      <c r="A22" s="77" t="s">
        <v>659</v>
      </c>
      <c r="B22" s="59">
        <f>VLOOKUP($A22,'Return Data'!$B$7:$R$2292,3,0)</f>
        <v>44918</v>
      </c>
      <c r="C22" s="60">
        <f>VLOOKUP($A22,'Return Data'!$B$7:$R$2292,4,0)</f>
        <v>30.8232</v>
      </c>
      <c r="D22" s="60">
        <f>VLOOKUP($A22,'Return Data'!$B$7:$R$2292,9,0)</f>
        <v>7.9740000000000002</v>
      </c>
      <c r="E22" s="61">
        <f t="shared" si="0"/>
        <v>4</v>
      </c>
      <c r="F22" s="60">
        <f>VLOOKUP($A22,'Return Data'!$B$7:$R$2292,10,0)</f>
        <v>8.1441999999999997</v>
      </c>
      <c r="G22" s="61">
        <f t="shared" si="1"/>
        <v>4</v>
      </c>
      <c r="H22" s="60">
        <f>VLOOKUP($A22,'Return Data'!$B$7:$R$2292,11,0)</f>
        <v>7.5477999999999996</v>
      </c>
      <c r="I22" s="61">
        <f t="shared" si="2"/>
        <v>4</v>
      </c>
      <c r="J22" s="60">
        <f>VLOOKUP($A22,'Return Data'!$B$7:$R$2292,12,0)</f>
        <v>4.5098000000000003</v>
      </c>
      <c r="K22" s="61">
        <f t="shared" si="3"/>
        <v>9</v>
      </c>
      <c r="L22" s="60">
        <f>VLOOKUP($A22,'Return Data'!$B$7:$R$2292,13,0)</f>
        <v>4.7481999999999998</v>
      </c>
      <c r="M22" s="61">
        <f t="shared" si="4"/>
        <v>9</v>
      </c>
      <c r="N22" s="60">
        <f>VLOOKUP($A22,'Return Data'!$B$7:$R$2292,17,0)</f>
        <v>9.4133999999999993</v>
      </c>
      <c r="O22" s="61">
        <f t="shared" si="5"/>
        <v>5</v>
      </c>
      <c r="P22" s="60">
        <f>VLOOKUP($A22,'Return Data'!$B$7:$R$2292,14,0)</f>
        <v>4.2507999999999999</v>
      </c>
      <c r="Q22" s="61">
        <f t="shared" si="7"/>
        <v>15</v>
      </c>
      <c r="R22" s="60">
        <f>VLOOKUP($A22,'Return Data'!$B$7:$R$2292,16,0)</f>
        <v>7.1288</v>
      </c>
      <c r="S22" s="62">
        <f t="shared" si="6"/>
        <v>10</v>
      </c>
    </row>
    <row r="23" spans="1:19" x14ac:dyDescent="0.3">
      <c r="A23" s="77" t="s">
        <v>668</v>
      </c>
      <c r="B23" s="59">
        <f>VLOOKUP($A23,'Return Data'!$B$7:$R$2292,3,0)</f>
        <v>44918</v>
      </c>
      <c r="C23" s="60">
        <f>VLOOKUP($A23,'Return Data'!$B$7:$R$2292,4,0)</f>
        <v>39.564599999999999</v>
      </c>
      <c r="D23" s="60">
        <f>VLOOKUP($A23,'Return Data'!$B$7:$R$2292,9,0)</f>
        <v>6.4424999999999999</v>
      </c>
      <c r="E23" s="61">
        <f t="shared" si="0"/>
        <v>10</v>
      </c>
      <c r="F23" s="60">
        <f>VLOOKUP($A23,'Return Data'!$B$7:$R$2292,10,0)</f>
        <v>7.1391999999999998</v>
      </c>
      <c r="G23" s="61">
        <f t="shared" si="1"/>
        <v>13</v>
      </c>
      <c r="H23" s="60">
        <f>VLOOKUP($A23,'Return Data'!$B$7:$R$2292,11,0)</f>
        <v>6.8430999999999997</v>
      </c>
      <c r="I23" s="61">
        <f t="shared" si="2"/>
        <v>9</v>
      </c>
      <c r="J23" s="60">
        <f>VLOOKUP($A23,'Return Data'!$B$7:$R$2292,12,0)</f>
        <v>4.8289</v>
      </c>
      <c r="K23" s="61">
        <f t="shared" si="3"/>
        <v>7</v>
      </c>
      <c r="L23" s="60">
        <f>VLOOKUP($A23,'Return Data'!$B$7:$R$2292,13,0)</f>
        <v>4.8776999999999999</v>
      </c>
      <c r="M23" s="61">
        <f t="shared" si="4"/>
        <v>7</v>
      </c>
      <c r="N23" s="60">
        <f>VLOOKUP($A23,'Return Data'!$B$7:$R$2292,17,0)</f>
        <v>5.2912999999999997</v>
      </c>
      <c r="O23" s="61">
        <f t="shared" si="5"/>
        <v>12</v>
      </c>
      <c r="P23" s="60">
        <f>VLOOKUP($A23,'Return Data'!$B$7:$R$2292,14,0)</f>
        <v>6.9679000000000002</v>
      </c>
      <c r="Q23" s="61">
        <f t="shared" si="7"/>
        <v>7</v>
      </c>
      <c r="R23" s="60">
        <f>VLOOKUP($A23,'Return Data'!$B$7:$R$2292,16,0)</f>
        <v>8.5749999999999993</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44918</v>
      </c>
      <c r="C25" s="60">
        <f>VLOOKUP($A25,'Return Data'!$B$7:$R$2292,4,0)</f>
        <v>15.8239</v>
      </c>
      <c r="D25" s="60">
        <f>VLOOKUP($A25,'Return Data'!$B$7:$R$2292,9,0)</f>
        <v>9.6015999999999995</v>
      </c>
      <c r="E25" s="61">
        <f t="shared" si="0"/>
        <v>2</v>
      </c>
      <c r="F25" s="60">
        <f>VLOOKUP($A25,'Return Data'!$B$7:$R$2292,10,0)</f>
        <v>8.6513000000000009</v>
      </c>
      <c r="G25" s="61">
        <f t="shared" si="1"/>
        <v>3</v>
      </c>
      <c r="H25" s="60">
        <f>VLOOKUP($A25,'Return Data'!$B$7:$R$2292,11,0)</f>
        <v>7.3921000000000001</v>
      </c>
      <c r="I25" s="61">
        <f t="shared" si="2"/>
        <v>6</v>
      </c>
      <c r="J25" s="60">
        <f>VLOOKUP($A25,'Return Data'!$B$7:$R$2292,12,0)</f>
        <v>4.9181999999999997</v>
      </c>
      <c r="K25" s="61">
        <f t="shared" si="3"/>
        <v>6</v>
      </c>
      <c r="L25" s="60">
        <f>VLOOKUP($A25,'Return Data'!$B$7:$R$2292,13,0)</f>
        <v>4.8197000000000001</v>
      </c>
      <c r="M25" s="61">
        <f t="shared" si="4"/>
        <v>8</v>
      </c>
      <c r="N25" s="60">
        <f>VLOOKUP($A25,'Return Data'!$B$7:$R$2292,17,0)</f>
        <v>13.2651</v>
      </c>
      <c r="O25" s="61">
        <f>RANK(N25,N$8:N$25,0)</f>
        <v>2</v>
      </c>
      <c r="P25" s="60">
        <f>VLOOKUP($A25,'Return Data'!$B$7:$R$2292,14,0)</f>
        <v>-2.3077999999999999</v>
      </c>
      <c r="Q25" s="61">
        <f>RANK(P25,P$8:P$25,0)</f>
        <v>16</v>
      </c>
      <c r="R25" s="60">
        <f>VLOOKUP($A25,'Return Data'!$B$7:$R$2292,16,0)</f>
        <v>4.5777000000000001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6.4059722222222222</v>
      </c>
      <c r="E27" s="83"/>
      <c r="F27" s="84">
        <f>AVERAGE(F8:F25)</f>
        <v>6.7185666666666677</v>
      </c>
      <c r="G27" s="83"/>
      <c r="H27" s="84">
        <f>AVERAGE(H8:H25)</f>
        <v>6.2842111111111096</v>
      </c>
      <c r="I27" s="83"/>
      <c r="J27" s="84">
        <f>AVERAGE(J8:J25)</f>
        <v>13.564661111111114</v>
      </c>
      <c r="K27" s="83"/>
      <c r="L27" s="84">
        <f>AVERAGE(L8:L25)</f>
        <v>11.969516666666665</v>
      </c>
      <c r="M27" s="83"/>
      <c r="N27" s="84">
        <f>AVERAGE(N8:N25)</f>
        <v>10.19433529411765</v>
      </c>
      <c r="O27" s="83"/>
      <c r="P27" s="84">
        <f>AVERAGE(P8:P25)</f>
        <v>6.4173687499999996</v>
      </c>
      <c r="Q27" s="83"/>
      <c r="R27" s="84">
        <f>AVERAGE(R8:R25)</f>
        <v>6.3324777777777781</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-2.3077999999999999</v>
      </c>
      <c r="Q28" s="83"/>
      <c r="R28" s="84">
        <f>MIN(R8:R25)</f>
        <v>0</v>
      </c>
      <c r="S28" s="85"/>
    </row>
    <row r="29" spans="1:19" ht="15" thickBot="1" x14ac:dyDescent="0.35">
      <c r="A29" s="86" t="s">
        <v>29</v>
      </c>
      <c r="B29" s="87"/>
      <c r="C29" s="87"/>
      <c r="D29" s="88">
        <f>MAX(D8:D25)</f>
        <v>10.6472</v>
      </c>
      <c r="E29" s="87"/>
      <c r="F29" s="88">
        <f>MAX(F8:F25)</f>
        <v>10.2583</v>
      </c>
      <c r="G29" s="87"/>
      <c r="H29" s="88">
        <f>MAX(H8:H25)</f>
        <v>12.342599999999999</v>
      </c>
      <c r="I29" s="87"/>
      <c r="J29" s="88">
        <f>MAX(J8:J25)</f>
        <v>170.14920000000001</v>
      </c>
      <c r="K29" s="87"/>
      <c r="L29" s="88">
        <f>MAX(L8:L25)</f>
        <v>143.61160000000001</v>
      </c>
      <c r="M29" s="87"/>
      <c r="N29" s="88">
        <f>MAX(N8:N25)</f>
        <v>63.539700000000003</v>
      </c>
      <c r="O29" s="87"/>
      <c r="P29" s="88">
        <f>MAX(P8:P25)</f>
        <v>13.9434</v>
      </c>
      <c r="Q29" s="87"/>
      <c r="R29" s="88">
        <f>MAX(R8:R25)</f>
        <v>8.9763999999999999</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44918</v>
      </c>
      <c r="C8" s="60">
        <f>VLOOKUP($A8,'Return Data'!$B$7:$R$2292,4,0)</f>
        <v>17.136299999999999</v>
      </c>
      <c r="D8" s="60">
        <f>VLOOKUP($A8,'Return Data'!$B$7:$R$2292,9,0)</f>
        <v>5.4485999999999999</v>
      </c>
      <c r="E8" s="61">
        <f t="shared" ref="E8:E25" si="0">RANK(D8,D$8:D$25,0)</f>
        <v>12</v>
      </c>
      <c r="F8" s="60">
        <f>VLOOKUP($A8,'Return Data'!$B$7:$R$2292,10,0)</f>
        <v>6.6772</v>
      </c>
      <c r="G8" s="61">
        <f t="shared" ref="G8:G25" si="1">RANK(F8,F$8:F$25,0)</f>
        <v>7</v>
      </c>
      <c r="H8" s="60">
        <f>VLOOKUP($A8,'Return Data'!$B$7:$R$2292,11,0)</f>
        <v>11.4353</v>
      </c>
      <c r="I8" s="61">
        <f t="shared" ref="I8:I25" si="2">RANK(H8,H$8:H$25,0)</f>
        <v>1</v>
      </c>
      <c r="J8" s="60">
        <f>VLOOKUP($A8,'Return Data'!$B$7:$R$2292,12,0)</f>
        <v>8.0622000000000007</v>
      </c>
      <c r="K8" s="61">
        <f t="shared" ref="K8:K25" si="3">RANK(J8,J$8:J$25,0)</f>
        <v>4</v>
      </c>
      <c r="L8" s="60">
        <f>VLOOKUP($A8,'Return Data'!$B$7:$R$2292,13,0)</f>
        <v>7.0270000000000001</v>
      </c>
      <c r="M8" s="61">
        <f t="shared" ref="M8:M25" si="4">RANK(L8,L$8:L$25,0)</f>
        <v>3</v>
      </c>
      <c r="N8" s="60">
        <f>VLOOKUP($A8,'Return Data'!$B$7:$R$2292,17,0)</f>
        <v>6.7329999999999997</v>
      </c>
      <c r="O8" s="61">
        <f t="shared" ref="O8:O23" si="5">RANK(N8,N$8:N$25,0)</f>
        <v>7</v>
      </c>
      <c r="P8" s="60">
        <f>VLOOKUP($A8,'Return Data'!$B$7:$R$2292,14,0)</f>
        <v>7.5697000000000001</v>
      </c>
      <c r="Q8" s="61">
        <f>RANK(P8,P$8:P$25,0)</f>
        <v>3</v>
      </c>
      <c r="R8" s="60">
        <f>VLOOKUP($A8,'Return Data'!$B$7:$R$2292,16,0)</f>
        <v>7.2445000000000004</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44918</v>
      </c>
      <c r="C10" s="60">
        <f>VLOOKUP($A10,'Return Data'!$B$7:$R$2292,4,0)</f>
        <v>17.682500000000001</v>
      </c>
      <c r="D10" s="60">
        <f>VLOOKUP($A10,'Return Data'!$B$7:$R$2292,9,0)</f>
        <v>6.1478000000000002</v>
      </c>
      <c r="E10" s="61">
        <f t="shared" si="0"/>
        <v>9</v>
      </c>
      <c r="F10" s="60">
        <f>VLOOKUP($A10,'Return Data'!$B$7:$R$2292,10,0)</f>
        <v>6.5401999999999996</v>
      </c>
      <c r="G10" s="61">
        <f t="shared" si="1"/>
        <v>9</v>
      </c>
      <c r="H10" s="60">
        <f>VLOOKUP($A10,'Return Data'!$B$7:$R$2292,11,0)</f>
        <v>6.2769000000000004</v>
      </c>
      <c r="I10" s="61">
        <f t="shared" si="2"/>
        <v>8</v>
      </c>
      <c r="J10" s="60">
        <f>VLOOKUP($A10,'Return Data'!$B$7:$R$2292,12,0)</f>
        <v>3.8607</v>
      </c>
      <c r="K10" s="61">
        <f t="shared" si="3"/>
        <v>9</v>
      </c>
      <c r="L10" s="60">
        <f>VLOOKUP($A10,'Return Data'!$B$7:$R$2292,13,0)</f>
        <v>4.0054999999999996</v>
      </c>
      <c r="M10" s="61">
        <f t="shared" si="4"/>
        <v>10</v>
      </c>
      <c r="N10" s="60">
        <f>VLOOKUP($A10,'Return Data'!$B$7:$R$2292,17,0)</f>
        <v>5.0293000000000001</v>
      </c>
      <c r="O10" s="61">
        <f t="shared" si="5"/>
        <v>11</v>
      </c>
      <c r="P10" s="60">
        <f>VLOOKUP($A10,'Return Data'!$B$7:$R$2292,14,0)</f>
        <v>6.0719000000000003</v>
      </c>
      <c r="Q10" s="61">
        <f t="shared" ref="Q10:Q23" si="7">RANK(P10,P$8:P$25,0)</f>
        <v>8</v>
      </c>
      <c r="R10" s="60">
        <f>VLOOKUP($A10,'Return Data'!$B$7:$R$2292,16,0)</f>
        <v>6.9810999999999996</v>
      </c>
      <c r="S10" s="62">
        <f t="shared" si="6"/>
        <v>8</v>
      </c>
    </row>
    <row r="11" spans="1:19" x14ac:dyDescent="0.3">
      <c r="A11" s="77" t="s">
        <v>1968</v>
      </c>
      <c r="B11" s="59">
        <f>VLOOKUP($A11,'Return Data'!$B$7:$R$2292,3,0)</f>
        <v>44918</v>
      </c>
      <c r="C11" s="60">
        <f>VLOOKUP($A11,'Return Data'!$B$7:$R$2292,4,0)</f>
        <v>10.530099999999999</v>
      </c>
      <c r="D11" s="60">
        <f>VLOOKUP($A11,'Return Data'!$B$7:$R$2292,9,0)</f>
        <v>4.5926999999999998</v>
      </c>
      <c r="E11" s="61">
        <f t="shared" si="0"/>
        <v>15</v>
      </c>
      <c r="F11" s="60">
        <f>VLOOKUP($A11,'Return Data'!$B$7:$R$2292,10,0)</f>
        <v>5.0879000000000003</v>
      </c>
      <c r="G11" s="61">
        <f t="shared" si="1"/>
        <v>15</v>
      </c>
      <c r="H11" s="60">
        <f>VLOOKUP($A11,'Return Data'!$B$7:$R$2292,11,0)</f>
        <v>4.9478999999999997</v>
      </c>
      <c r="I11" s="61">
        <f t="shared" si="2"/>
        <v>14</v>
      </c>
      <c r="J11" s="60">
        <f>VLOOKUP($A11,'Return Data'!$B$7:$R$2292,12,0)</f>
        <v>169.5025</v>
      </c>
      <c r="K11" s="61">
        <f t="shared" si="3"/>
        <v>1</v>
      </c>
      <c r="L11" s="60">
        <f>VLOOKUP($A11,'Return Data'!$B$7:$R$2292,13,0)</f>
        <v>142.92570000000001</v>
      </c>
      <c r="M11" s="61">
        <f t="shared" si="4"/>
        <v>1</v>
      </c>
      <c r="N11" s="60">
        <f>VLOOKUP($A11,'Return Data'!$B$7:$R$2292,17,0)</f>
        <v>63.080300000000001</v>
      </c>
      <c r="O11" s="61">
        <f t="shared" si="5"/>
        <v>1</v>
      </c>
      <c r="P11" s="60">
        <f>VLOOKUP($A11,'Return Data'!$B$7:$R$2292,14,0)</f>
        <v>13.622400000000001</v>
      </c>
      <c r="Q11" s="61">
        <f t="shared" si="7"/>
        <v>1</v>
      </c>
      <c r="R11" s="60">
        <f>VLOOKUP($A11,'Return Data'!$B$7:$R$2292,16,0)</f>
        <v>0.6623</v>
      </c>
      <c r="S11" s="62">
        <f t="shared" si="6"/>
        <v>16</v>
      </c>
    </row>
    <row r="12" spans="1:19" x14ac:dyDescent="0.3">
      <c r="A12" s="77" t="s">
        <v>1940</v>
      </c>
      <c r="B12" s="59">
        <f>VLOOKUP($A12,'Return Data'!$B$7:$R$2292,3,0)</f>
        <v>44918</v>
      </c>
      <c r="C12" s="60">
        <f>VLOOKUP($A12,'Return Data'!$B$7:$R$2292,4,0)</f>
        <v>18.284099999999999</v>
      </c>
      <c r="D12" s="60">
        <f>VLOOKUP($A12,'Return Data'!$B$7:$R$2292,9,0)</f>
        <v>7.5795000000000003</v>
      </c>
      <c r="E12" s="61">
        <f t="shared" si="0"/>
        <v>3</v>
      </c>
      <c r="F12" s="60">
        <f>VLOOKUP($A12,'Return Data'!$B$7:$R$2292,10,0)</f>
        <v>6.7112999999999996</v>
      </c>
      <c r="G12" s="61">
        <f t="shared" si="1"/>
        <v>6</v>
      </c>
      <c r="H12" s="60">
        <f>VLOOKUP($A12,'Return Data'!$B$7:$R$2292,11,0)</f>
        <v>7.1784999999999997</v>
      </c>
      <c r="I12" s="61">
        <f t="shared" si="2"/>
        <v>2</v>
      </c>
      <c r="J12" s="60">
        <f>VLOOKUP($A12,'Return Data'!$B$7:$R$2292,12,0)</f>
        <v>4.4854000000000003</v>
      </c>
      <c r="K12" s="61">
        <f t="shared" si="3"/>
        <v>6</v>
      </c>
      <c r="L12" s="60">
        <f>VLOOKUP($A12,'Return Data'!$B$7:$R$2292,13,0)</f>
        <v>4.7415000000000003</v>
      </c>
      <c r="M12" s="61">
        <f t="shared" si="4"/>
        <v>6</v>
      </c>
      <c r="N12" s="60">
        <f>VLOOKUP($A12,'Return Data'!$B$7:$R$2292,17,0)</f>
        <v>11.815200000000001</v>
      </c>
      <c r="O12" s="61">
        <f t="shared" si="5"/>
        <v>3</v>
      </c>
      <c r="P12" s="60">
        <f>VLOOKUP($A12,'Return Data'!$B$7:$R$2292,14,0)</f>
        <v>8.4466999999999999</v>
      </c>
      <c r="Q12" s="61">
        <f t="shared" si="7"/>
        <v>2</v>
      </c>
      <c r="R12" s="60">
        <f>VLOOKUP($A12,'Return Data'!$B$7:$R$2292,16,0)</f>
        <v>7.9165000000000001</v>
      </c>
      <c r="S12" s="62">
        <f t="shared" si="6"/>
        <v>4</v>
      </c>
    </row>
    <row r="13" spans="1:19" x14ac:dyDescent="0.3">
      <c r="A13" s="77" t="s">
        <v>637</v>
      </c>
      <c r="B13" s="59">
        <f>VLOOKUP($A13,'Return Data'!$B$7:$R$2292,3,0)</f>
        <v>44918</v>
      </c>
      <c r="C13" s="60">
        <f>VLOOKUP($A13,'Return Data'!$B$7:$R$2292,4,0)</f>
        <v>33.662799999999997</v>
      </c>
      <c r="D13" s="60">
        <f>VLOOKUP($A13,'Return Data'!$B$7:$R$2292,9,0)</f>
        <v>6.8147000000000002</v>
      </c>
      <c r="E13" s="61">
        <f t="shared" si="0"/>
        <v>7</v>
      </c>
      <c r="F13" s="60">
        <f>VLOOKUP($A13,'Return Data'!$B$7:$R$2292,10,0)</f>
        <v>6.5083000000000002</v>
      </c>
      <c r="G13" s="61">
        <f t="shared" si="1"/>
        <v>10</v>
      </c>
      <c r="H13" s="60">
        <f>VLOOKUP($A13,'Return Data'!$B$7:$R$2292,11,0)</f>
        <v>5.1741999999999999</v>
      </c>
      <c r="I13" s="61">
        <f t="shared" si="2"/>
        <v>12</v>
      </c>
      <c r="J13" s="60">
        <f>VLOOKUP($A13,'Return Data'!$B$7:$R$2292,12,0)</f>
        <v>11.5237</v>
      </c>
      <c r="K13" s="61">
        <f t="shared" si="3"/>
        <v>2</v>
      </c>
      <c r="L13" s="60">
        <f>VLOOKUP($A13,'Return Data'!$B$7:$R$2292,13,0)</f>
        <v>9.2348999999999997</v>
      </c>
      <c r="M13" s="61">
        <f t="shared" si="4"/>
        <v>2</v>
      </c>
      <c r="N13" s="60">
        <f>VLOOKUP($A13,'Return Data'!$B$7:$R$2292,17,0)</f>
        <v>6.0141</v>
      </c>
      <c r="O13" s="61">
        <f t="shared" si="5"/>
        <v>8</v>
      </c>
      <c r="P13" s="60">
        <f>VLOOKUP($A13,'Return Data'!$B$7:$R$2292,14,0)</f>
        <v>5.6239999999999997</v>
      </c>
      <c r="Q13" s="61">
        <f t="shared" si="7"/>
        <v>9</v>
      </c>
      <c r="R13" s="60">
        <f>VLOOKUP($A13,'Return Data'!$B$7:$R$2292,16,0)</f>
        <v>6.3795000000000002</v>
      </c>
      <c r="S13" s="62">
        <f t="shared" si="6"/>
        <v>10</v>
      </c>
    </row>
    <row r="14" spans="1:19" x14ac:dyDescent="0.3">
      <c r="A14" s="77" t="s">
        <v>638</v>
      </c>
      <c r="B14" s="59">
        <f>VLOOKUP($A14,'Return Data'!$B$7:$R$2292,3,0)</f>
        <v>44918</v>
      </c>
      <c r="C14" s="60">
        <f>VLOOKUP($A14,'Return Data'!$B$7:$R$2292,4,0)</f>
        <v>24.173100000000002</v>
      </c>
      <c r="D14" s="60">
        <f>VLOOKUP($A14,'Return Data'!$B$7:$R$2292,9,0)</f>
        <v>7.5560999999999998</v>
      </c>
      <c r="E14" s="61">
        <f t="shared" si="0"/>
        <v>4</v>
      </c>
      <c r="F14" s="60">
        <f>VLOOKUP($A14,'Return Data'!$B$7:$R$2292,10,0)</f>
        <v>10.257899999999999</v>
      </c>
      <c r="G14" s="61">
        <f t="shared" si="1"/>
        <v>1</v>
      </c>
      <c r="H14" s="60">
        <f>VLOOKUP($A14,'Return Data'!$B$7:$R$2292,11,0)</f>
        <v>4.4142000000000001</v>
      </c>
      <c r="I14" s="61">
        <f t="shared" si="2"/>
        <v>16</v>
      </c>
      <c r="J14" s="60">
        <f>VLOOKUP($A14,'Return Data'!$B$7:$R$2292,12,0)</f>
        <v>9.5489999999999995</v>
      </c>
      <c r="K14" s="61">
        <f t="shared" si="3"/>
        <v>3</v>
      </c>
      <c r="L14" s="60">
        <f>VLOOKUP($A14,'Return Data'!$B$7:$R$2292,13,0)</f>
        <v>6.7725999999999997</v>
      </c>
      <c r="M14" s="61">
        <f t="shared" si="4"/>
        <v>4</v>
      </c>
      <c r="N14" s="60">
        <f>VLOOKUP($A14,'Return Data'!$B$7:$R$2292,17,0)</f>
        <v>10.6625</v>
      </c>
      <c r="O14" s="61">
        <f t="shared" si="5"/>
        <v>4</v>
      </c>
      <c r="P14" s="60">
        <f>VLOOKUP($A14,'Return Data'!$B$7:$R$2292,14,0)</f>
        <v>6.6943000000000001</v>
      </c>
      <c r="Q14" s="61">
        <f t="shared" si="7"/>
        <v>6</v>
      </c>
      <c r="R14" s="60">
        <f>VLOOKUP($A14,'Return Data'!$B$7:$R$2292,16,0)</f>
        <v>8.3139000000000003</v>
      </c>
      <c r="S14" s="62">
        <f t="shared" si="6"/>
        <v>1</v>
      </c>
    </row>
    <row r="15" spans="1:19" x14ac:dyDescent="0.3">
      <c r="A15" s="77" t="s">
        <v>646</v>
      </c>
      <c r="B15" s="59">
        <f>VLOOKUP($A15,'Return Data'!$B$7:$R$2292,3,0)</f>
        <v>44918</v>
      </c>
      <c r="C15" s="60">
        <f>VLOOKUP($A15,'Return Data'!$B$7:$R$2292,4,0)</f>
        <v>19.943100000000001</v>
      </c>
      <c r="D15" s="60">
        <f>VLOOKUP($A15,'Return Data'!$B$7:$R$2292,9,0)</f>
        <v>6.6555</v>
      </c>
      <c r="E15" s="61">
        <f t="shared" si="0"/>
        <v>8</v>
      </c>
      <c r="F15" s="60">
        <f>VLOOKUP($A15,'Return Data'!$B$7:$R$2292,10,0)</f>
        <v>6.5678999999999998</v>
      </c>
      <c r="G15" s="61">
        <f t="shared" si="1"/>
        <v>8</v>
      </c>
      <c r="H15" s="60">
        <f>VLOOKUP($A15,'Return Data'!$B$7:$R$2292,11,0)</f>
        <v>6.7251000000000003</v>
      </c>
      <c r="I15" s="61">
        <f t="shared" si="2"/>
        <v>6</v>
      </c>
      <c r="J15" s="60">
        <f>VLOOKUP($A15,'Return Data'!$B$7:$R$2292,12,0)</f>
        <v>3.5590000000000002</v>
      </c>
      <c r="K15" s="61">
        <f t="shared" si="3"/>
        <v>11</v>
      </c>
      <c r="L15" s="60">
        <f>VLOOKUP($A15,'Return Data'!$B$7:$R$2292,13,0)</f>
        <v>3.7126000000000001</v>
      </c>
      <c r="M15" s="61">
        <f t="shared" si="4"/>
        <v>11</v>
      </c>
      <c r="N15" s="60">
        <f>VLOOKUP($A15,'Return Data'!$B$7:$R$2292,17,0)</f>
        <v>5.4051</v>
      </c>
      <c r="O15" s="61">
        <f t="shared" si="5"/>
        <v>10</v>
      </c>
      <c r="P15" s="60">
        <f>VLOOKUP($A15,'Return Data'!$B$7:$R$2292,14,0)</f>
        <v>7.1565000000000003</v>
      </c>
      <c r="Q15" s="61">
        <f t="shared" si="7"/>
        <v>4</v>
      </c>
      <c r="R15" s="60">
        <f>VLOOKUP($A15,'Return Data'!$B$7:$R$2292,16,0)</f>
        <v>8.2052999999999994</v>
      </c>
      <c r="S15" s="62">
        <f t="shared" si="6"/>
        <v>3</v>
      </c>
    </row>
    <row r="16" spans="1:19" x14ac:dyDescent="0.3">
      <c r="A16" s="102" t="s">
        <v>2029</v>
      </c>
      <c r="B16" s="59">
        <f>VLOOKUP($A16,'Return Data'!$B$7:$R$2292,3,0)</f>
        <v>44918</v>
      </c>
      <c r="C16" s="60">
        <f>VLOOKUP($A16,'Return Data'!$B$7:$R$2292,4,0)</f>
        <v>24.157499999999999</v>
      </c>
      <c r="D16" s="60">
        <f>VLOOKUP($A16,'Return Data'!$B$7:$R$2292,9,0)</f>
        <v>5.4942000000000002</v>
      </c>
      <c r="E16" s="61">
        <f t="shared" si="0"/>
        <v>11</v>
      </c>
      <c r="F16" s="60">
        <f>VLOOKUP($A16,'Return Data'!$B$7:$R$2292,10,0)</f>
        <v>6.1840999999999999</v>
      </c>
      <c r="G16" s="61">
        <f t="shared" si="1"/>
        <v>13</v>
      </c>
      <c r="H16" s="60">
        <f>VLOOKUP($A16,'Return Data'!$B$7:$R$2292,11,0)</f>
        <v>5.8994</v>
      </c>
      <c r="I16" s="61">
        <f t="shared" si="2"/>
        <v>10</v>
      </c>
      <c r="J16" s="60">
        <f>VLOOKUP($A16,'Return Data'!$B$7:$R$2292,12,0)</f>
        <v>3.2875999999999999</v>
      </c>
      <c r="K16" s="61">
        <f t="shared" si="3"/>
        <v>13</v>
      </c>
      <c r="L16" s="60">
        <f>VLOOKUP($A16,'Return Data'!$B$7:$R$2292,13,0)</f>
        <v>3.1036999999999999</v>
      </c>
      <c r="M16" s="61">
        <f t="shared" si="4"/>
        <v>13</v>
      </c>
      <c r="N16" s="60">
        <f>VLOOKUP($A16,'Return Data'!$B$7:$R$2292,17,0)</f>
        <v>4.4467999999999996</v>
      </c>
      <c r="O16" s="61">
        <f t="shared" si="5"/>
        <v>13</v>
      </c>
      <c r="P16" s="60">
        <f>VLOOKUP($A16,'Return Data'!$B$7:$R$2292,14,0)</f>
        <v>4.5937000000000001</v>
      </c>
      <c r="Q16" s="61">
        <f t="shared" si="7"/>
        <v>12</v>
      </c>
      <c r="R16" s="60">
        <f>VLOOKUP($A16,'Return Data'!$B$7:$R$2292,16,0)</f>
        <v>6.9013</v>
      </c>
      <c r="S16" s="62">
        <f t="shared" si="6"/>
        <v>9</v>
      </c>
    </row>
    <row r="17" spans="1:19" x14ac:dyDescent="0.3">
      <c r="A17" s="77" t="s">
        <v>648</v>
      </c>
      <c r="B17" s="59">
        <f>VLOOKUP($A17,'Return Data'!$B$7:$R$2292,3,0)</f>
        <v>44918</v>
      </c>
      <c r="C17" s="60">
        <f>VLOOKUP($A17,'Return Data'!$B$7:$R$2292,4,0)</f>
        <v>26.0441</v>
      </c>
      <c r="D17" s="60">
        <f>VLOOKUP($A17,'Return Data'!$B$7:$R$2292,9,0)</f>
        <v>6.9865000000000004</v>
      </c>
      <c r="E17" s="61">
        <f t="shared" si="0"/>
        <v>6</v>
      </c>
      <c r="F17" s="60">
        <f>VLOOKUP($A17,'Return Data'!$B$7:$R$2292,10,0)</f>
        <v>7.0202999999999998</v>
      </c>
      <c r="G17" s="61">
        <f t="shared" si="1"/>
        <v>5</v>
      </c>
      <c r="H17" s="60">
        <f>VLOOKUP($A17,'Return Data'!$B$7:$R$2292,11,0)</f>
        <v>6.7888999999999999</v>
      </c>
      <c r="I17" s="61">
        <f t="shared" si="2"/>
        <v>5</v>
      </c>
      <c r="J17" s="60">
        <f>VLOOKUP($A17,'Return Data'!$B$7:$R$2292,12,0)</f>
        <v>4.8548</v>
      </c>
      <c r="K17" s="61">
        <f t="shared" si="3"/>
        <v>5</v>
      </c>
      <c r="L17" s="60">
        <f>VLOOKUP($A17,'Return Data'!$B$7:$R$2292,13,0)</f>
        <v>5.0419</v>
      </c>
      <c r="M17" s="61">
        <f t="shared" si="4"/>
        <v>5</v>
      </c>
      <c r="N17" s="60">
        <f>VLOOKUP($A17,'Return Data'!$B$7:$R$2292,17,0)</f>
        <v>5.6657999999999999</v>
      </c>
      <c r="O17" s="61">
        <f t="shared" si="5"/>
        <v>9</v>
      </c>
      <c r="P17" s="60">
        <f>VLOOKUP($A17,'Return Data'!$B$7:$R$2292,14,0)</f>
        <v>7.0178000000000003</v>
      </c>
      <c r="Q17" s="61">
        <f t="shared" si="7"/>
        <v>5</v>
      </c>
      <c r="R17" s="60">
        <f>VLOOKUP($A17,'Return Data'!$B$7:$R$2292,16,0)</f>
        <v>8.2584</v>
      </c>
      <c r="S17" s="62">
        <f t="shared" si="6"/>
        <v>2</v>
      </c>
    </row>
    <row r="18" spans="1:19" x14ac:dyDescent="0.3">
      <c r="A18" s="77" t="s">
        <v>650</v>
      </c>
      <c r="B18" s="59">
        <f>VLOOKUP($A18,'Return Data'!$B$7:$R$2292,3,0)</f>
        <v>44918</v>
      </c>
      <c r="C18" s="60">
        <f>VLOOKUP($A18,'Return Data'!$B$7:$R$2292,4,0)</f>
        <v>15.6975</v>
      </c>
      <c r="D18" s="60">
        <f>VLOOKUP($A18,'Return Data'!$B$7:$R$2292,9,0)</f>
        <v>9.9078999999999997</v>
      </c>
      <c r="E18" s="61">
        <f t="shared" si="0"/>
        <v>1</v>
      </c>
      <c r="F18" s="60">
        <f>VLOOKUP($A18,'Return Data'!$B$7:$R$2292,10,0)</f>
        <v>8.5917999999999992</v>
      </c>
      <c r="G18" s="61">
        <f t="shared" si="1"/>
        <v>2</v>
      </c>
      <c r="H18" s="60">
        <f>VLOOKUP($A18,'Return Data'!$B$7:$R$2292,11,0)</f>
        <v>7.0349000000000004</v>
      </c>
      <c r="I18" s="61">
        <f t="shared" si="2"/>
        <v>3</v>
      </c>
      <c r="J18" s="60">
        <f>VLOOKUP($A18,'Return Data'!$B$7:$R$2292,12,0)</f>
        <v>3.3887</v>
      </c>
      <c r="K18" s="61">
        <f t="shared" si="3"/>
        <v>12</v>
      </c>
      <c r="L18" s="60">
        <f>VLOOKUP($A18,'Return Data'!$B$7:$R$2292,13,0)</f>
        <v>3.6549</v>
      </c>
      <c r="M18" s="61">
        <f t="shared" si="4"/>
        <v>12</v>
      </c>
      <c r="N18" s="60">
        <f>VLOOKUP($A18,'Return Data'!$B$7:$R$2292,17,0)</f>
        <v>9.7942999999999998</v>
      </c>
      <c r="O18" s="61">
        <f t="shared" si="5"/>
        <v>5</v>
      </c>
      <c r="P18" s="60">
        <f>VLOOKUP($A18,'Return Data'!$B$7:$R$2292,14,0)</f>
        <v>5.1338999999999997</v>
      </c>
      <c r="Q18" s="61">
        <f t="shared" si="7"/>
        <v>10</v>
      </c>
      <c r="R18" s="60">
        <f>VLOOKUP($A18,'Return Data'!$B$7:$R$2292,16,0)</f>
        <v>5.2492000000000001</v>
      </c>
      <c r="S18" s="62">
        <f t="shared" si="6"/>
        <v>13</v>
      </c>
    </row>
    <row r="19" spans="1:19" x14ac:dyDescent="0.3">
      <c r="A19" s="77" t="s">
        <v>653</v>
      </c>
      <c r="B19" s="59">
        <f>VLOOKUP($A19,'Return Data'!$B$7:$R$2292,3,0)</f>
        <v>44918</v>
      </c>
      <c r="C19" s="60">
        <f>VLOOKUP($A19,'Return Data'!$B$7:$R$2292,4,0)</f>
        <v>13.895899999999999</v>
      </c>
      <c r="D19" s="60">
        <f>VLOOKUP($A19,'Return Data'!$B$7:$R$2292,9,0)</f>
        <v>4.8788</v>
      </c>
      <c r="E19" s="61">
        <f t="shared" si="0"/>
        <v>14</v>
      </c>
      <c r="F19" s="60">
        <f>VLOOKUP($A19,'Return Data'!$B$7:$R$2292,10,0)</f>
        <v>6.4047000000000001</v>
      </c>
      <c r="G19" s="61">
        <f t="shared" si="1"/>
        <v>12</v>
      </c>
      <c r="H19" s="60">
        <f>VLOOKUP($A19,'Return Data'!$B$7:$R$2292,11,0)</f>
        <v>5.8521999999999998</v>
      </c>
      <c r="I19" s="61">
        <f t="shared" si="2"/>
        <v>11</v>
      </c>
      <c r="J19" s="60">
        <f>VLOOKUP($A19,'Return Data'!$B$7:$R$2292,12,0)</f>
        <v>3.1034999999999999</v>
      </c>
      <c r="K19" s="61">
        <f t="shared" si="3"/>
        <v>14</v>
      </c>
      <c r="L19" s="60">
        <f>VLOOKUP($A19,'Return Data'!$B$7:$R$2292,13,0)</f>
        <v>2.9836999999999998</v>
      </c>
      <c r="M19" s="61">
        <f t="shared" si="4"/>
        <v>14</v>
      </c>
      <c r="N19" s="60">
        <f>VLOOKUP($A19,'Return Data'!$B$7:$R$2292,17,0)</f>
        <v>3.6002000000000001</v>
      </c>
      <c r="O19" s="61">
        <f t="shared" si="5"/>
        <v>14</v>
      </c>
      <c r="P19" s="60">
        <f>VLOOKUP($A19,'Return Data'!$B$7:$R$2292,14,0)</f>
        <v>4.7968000000000002</v>
      </c>
      <c r="Q19" s="61">
        <f t="shared" si="7"/>
        <v>11</v>
      </c>
      <c r="R19" s="60">
        <f>VLOOKUP($A19,'Return Data'!$B$7:$R$2292,16,0)</f>
        <v>5.8251999999999997</v>
      </c>
      <c r="S19" s="62">
        <f t="shared" si="6"/>
        <v>12</v>
      </c>
    </row>
    <row r="20" spans="1:19" x14ac:dyDescent="0.3">
      <c r="A20" s="77" t="s">
        <v>654</v>
      </c>
      <c r="B20" s="59">
        <f>VLOOKUP($A20,'Return Data'!$B$7:$R$2292,3,0)</f>
        <v>44918</v>
      </c>
      <c r="C20" s="60">
        <f>VLOOKUP($A20,'Return Data'!$B$7:$R$2292,4,0)</f>
        <v>1514.7559000000001</v>
      </c>
      <c r="D20" s="60">
        <f>VLOOKUP($A20,'Return Data'!$B$7:$R$2292,9,0)</f>
        <v>5.1756000000000002</v>
      </c>
      <c r="E20" s="61">
        <f t="shared" si="0"/>
        <v>13</v>
      </c>
      <c r="F20" s="60">
        <f>VLOOKUP($A20,'Return Data'!$B$7:$R$2292,10,0)</f>
        <v>5.9147999999999996</v>
      </c>
      <c r="G20" s="61">
        <f t="shared" si="1"/>
        <v>14</v>
      </c>
      <c r="H20" s="60">
        <f>VLOOKUP($A20,'Return Data'!$B$7:$R$2292,11,0)</f>
        <v>4.6824000000000003</v>
      </c>
      <c r="I20" s="61">
        <f t="shared" si="2"/>
        <v>15</v>
      </c>
      <c r="J20" s="60">
        <f>VLOOKUP($A20,'Return Data'!$B$7:$R$2292,12,0)</f>
        <v>2.2437999999999998</v>
      </c>
      <c r="K20" s="61">
        <f t="shared" si="3"/>
        <v>15</v>
      </c>
      <c r="L20" s="60">
        <f>VLOOKUP($A20,'Return Data'!$B$7:$R$2292,13,0)</f>
        <v>2.1911999999999998</v>
      </c>
      <c r="M20" s="61">
        <f t="shared" si="4"/>
        <v>15</v>
      </c>
      <c r="N20" s="60">
        <f>VLOOKUP($A20,'Return Data'!$B$7:$R$2292,17,0)</f>
        <v>2.5274000000000001</v>
      </c>
      <c r="O20" s="61">
        <f t="shared" si="5"/>
        <v>16</v>
      </c>
      <c r="P20" s="60">
        <f>VLOOKUP($A20,'Return Data'!$B$7:$R$2292,14,0)</f>
        <v>4.2839999999999998</v>
      </c>
      <c r="Q20" s="61">
        <f t="shared" si="7"/>
        <v>13</v>
      </c>
      <c r="R20" s="60">
        <f>VLOOKUP($A20,'Return Data'!$B$7:$R$2292,16,0)</f>
        <v>5.1260000000000003</v>
      </c>
      <c r="S20" s="62">
        <f t="shared" si="6"/>
        <v>14</v>
      </c>
    </row>
    <row r="21" spans="1:19" x14ac:dyDescent="0.3">
      <c r="A21" s="109" t="s">
        <v>656</v>
      </c>
      <c r="B21" s="59">
        <f>VLOOKUP($A21,'Return Data'!$B$7:$R$2292,3,0)</f>
        <v>44918</v>
      </c>
      <c r="C21" s="60">
        <f>VLOOKUP($A21,'Return Data'!$B$7:$R$2292,4,0)</f>
        <v>24.567299999999999</v>
      </c>
      <c r="D21" s="60">
        <f>VLOOKUP($A21,'Return Data'!$B$7:$R$2292,9,0)</f>
        <v>4.4984999999999999</v>
      </c>
      <c r="E21" s="61">
        <f t="shared" si="0"/>
        <v>16</v>
      </c>
      <c r="F21" s="60">
        <f>VLOOKUP($A21,'Return Data'!$B$7:$R$2292,10,0)</f>
        <v>4.8498000000000001</v>
      </c>
      <c r="G21" s="61">
        <f t="shared" si="1"/>
        <v>16</v>
      </c>
      <c r="H21" s="60">
        <f>VLOOKUP($A21,'Return Data'!$B$7:$R$2292,11,0)</f>
        <v>5.0042</v>
      </c>
      <c r="I21" s="61">
        <f t="shared" si="2"/>
        <v>13</v>
      </c>
      <c r="J21" s="60">
        <f>VLOOKUP($A21,'Return Data'!$B$7:$R$2292,12,0)</f>
        <v>-0.2949</v>
      </c>
      <c r="K21" s="61">
        <f t="shared" si="3"/>
        <v>18</v>
      </c>
      <c r="L21" s="60">
        <f>VLOOKUP($A21,'Return Data'!$B$7:$R$2292,13,0)</f>
        <v>0.79430000000000001</v>
      </c>
      <c r="M21" s="61">
        <f t="shared" si="4"/>
        <v>16</v>
      </c>
      <c r="N21" s="60">
        <f>VLOOKUP($A21,'Return Data'!$B$7:$R$2292,17,0)</f>
        <v>3.1335999999999999</v>
      </c>
      <c r="O21" s="61">
        <f t="shared" si="5"/>
        <v>15</v>
      </c>
      <c r="P21" s="60">
        <f>VLOOKUP($A21,'Return Data'!$B$7:$R$2292,14,0)</f>
        <v>4.2385000000000002</v>
      </c>
      <c r="Q21" s="61">
        <f t="shared" si="7"/>
        <v>14</v>
      </c>
      <c r="R21" s="60">
        <f>VLOOKUP($A21,'Return Data'!$B$7:$R$2292,16,0)</f>
        <v>7.3776000000000002</v>
      </c>
      <c r="S21" s="62">
        <f t="shared" si="6"/>
        <v>6</v>
      </c>
    </row>
    <row r="22" spans="1:19" x14ac:dyDescent="0.3">
      <c r="A22" s="77" t="s">
        <v>658</v>
      </c>
      <c r="B22" s="59">
        <f>VLOOKUP($A22,'Return Data'!$B$7:$R$2292,3,0)</f>
        <v>44918</v>
      </c>
      <c r="C22" s="60">
        <f>VLOOKUP($A22,'Return Data'!$B$7:$R$2292,4,0)</f>
        <v>28.5442</v>
      </c>
      <c r="D22" s="60">
        <f>VLOOKUP($A22,'Return Data'!$B$7:$R$2292,9,0)</f>
        <v>7.3110999999999997</v>
      </c>
      <c r="E22" s="61">
        <f t="shared" si="0"/>
        <v>5</v>
      </c>
      <c r="F22" s="60">
        <f>VLOOKUP($A22,'Return Data'!$B$7:$R$2292,10,0)</f>
        <v>7.4877000000000002</v>
      </c>
      <c r="G22" s="61">
        <f t="shared" si="1"/>
        <v>4</v>
      </c>
      <c r="H22" s="60">
        <f>VLOOKUP($A22,'Return Data'!$B$7:$R$2292,11,0)</f>
        <v>6.8802000000000003</v>
      </c>
      <c r="I22" s="61">
        <f t="shared" si="2"/>
        <v>4</v>
      </c>
      <c r="J22" s="60">
        <f>VLOOKUP($A22,'Return Data'!$B$7:$R$2292,12,0)</f>
        <v>3.8464</v>
      </c>
      <c r="K22" s="61">
        <f t="shared" si="3"/>
        <v>10</v>
      </c>
      <c r="L22" s="60">
        <f>VLOOKUP($A22,'Return Data'!$B$7:$R$2292,13,0)</f>
        <v>4.0816999999999997</v>
      </c>
      <c r="M22" s="61">
        <f t="shared" si="4"/>
        <v>8</v>
      </c>
      <c r="N22" s="60">
        <f>VLOOKUP($A22,'Return Data'!$B$7:$R$2292,17,0)</f>
        <v>8.7263000000000002</v>
      </c>
      <c r="O22" s="61">
        <f t="shared" si="5"/>
        <v>6</v>
      </c>
      <c r="P22" s="60">
        <f>VLOOKUP($A22,'Return Data'!$B$7:$R$2292,14,0)</f>
        <v>3.5956999999999999</v>
      </c>
      <c r="Q22" s="61">
        <f t="shared" si="7"/>
        <v>15</v>
      </c>
      <c r="R22" s="60">
        <f>VLOOKUP($A22,'Return Data'!$B$7:$R$2292,16,0)</f>
        <v>6.1421999999999999</v>
      </c>
      <c r="S22" s="62">
        <f t="shared" si="6"/>
        <v>11</v>
      </c>
    </row>
    <row r="23" spans="1:19" x14ac:dyDescent="0.3">
      <c r="A23" s="77" t="s">
        <v>669</v>
      </c>
      <c r="B23" s="59">
        <f>VLOOKUP($A23,'Return Data'!$B$7:$R$2292,3,0)</f>
        <v>44918</v>
      </c>
      <c r="C23" s="60">
        <f>VLOOKUP($A23,'Return Data'!$B$7:$R$2292,4,0)</f>
        <v>37.2408</v>
      </c>
      <c r="D23" s="60">
        <f>VLOOKUP($A23,'Return Data'!$B$7:$R$2292,9,0)</f>
        <v>5.8070000000000004</v>
      </c>
      <c r="E23" s="61">
        <f t="shared" si="0"/>
        <v>10</v>
      </c>
      <c r="F23" s="60">
        <f>VLOOKUP($A23,'Return Data'!$B$7:$R$2292,10,0)</f>
        <v>6.5002000000000004</v>
      </c>
      <c r="G23" s="61">
        <f t="shared" si="1"/>
        <v>11</v>
      </c>
      <c r="H23" s="60">
        <f>VLOOKUP($A23,'Return Data'!$B$7:$R$2292,11,0)</f>
        <v>6.1947000000000001</v>
      </c>
      <c r="I23" s="61">
        <f t="shared" si="2"/>
        <v>9</v>
      </c>
      <c r="J23" s="60">
        <f>VLOOKUP($A23,'Return Data'!$B$7:$R$2292,12,0)</f>
        <v>4.1859999999999999</v>
      </c>
      <c r="K23" s="61">
        <f t="shared" si="3"/>
        <v>7</v>
      </c>
      <c r="L23" s="60">
        <f>VLOOKUP($A23,'Return Data'!$B$7:$R$2292,13,0)</f>
        <v>4.2255000000000003</v>
      </c>
      <c r="M23" s="61">
        <f t="shared" si="4"/>
        <v>7</v>
      </c>
      <c r="N23" s="60">
        <f>VLOOKUP($A23,'Return Data'!$B$7:$R$2292,17,0)</f>
        <v>4.6314000000000002</v>
      </c>
      <c r="O23" s="61">
        <f t="shared" si="5"/>
        <v>12</v>
      </c>
      <c r="P23" s="60">
        <f>VLOOKUP($A23,'Return Data'!$B$7:$R$2292,14,0)</f>
        <v>6.3002000000000002</v>
      </c>
      <c r="Q23" s="61">
        <f t="shared" si="7"/>
        <v>7</v>
      </c>
      <c r="R23" s="60">
        <f>VLOOKUP($A23,'Return Data'!$B$7:$R$2292,16,0)</f>
        <v>7.3845000000000001</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44918</v>
      </c>
      <c r="C25" s="60">
        <f>VLOOKUP($A25,'Return Data'!$B$7:$R$2292,4,0)</f>
        <v>14.2591</v>
      </c>
      <c r="D25" s="60">
        <f>VLOOKUP($A25,'Return Data'!$B$7:$R$2292,9,0)</f>
        <v>8.8092000000000006</v>
      </c>
      <c r="E25" s="61">
        <f t="shared" si="0"/>
        <v>2</v>
      </c>
      <c r="F25" s="60">
        <f>VLOOKUP($A25,'Return Data'!$B$7:$R$2292,10,0)</f>
        <v>7.8437999999999999</v>
      </c>
      <c r="G25" s="61">
        <f t="shared" si="1"/>
        <v>3</v>
      </c>
      <c r="H25" s="60">
        <f>VLOOKUP($A25,'Return Data'!$B$7:$R$2292,11,0)</f>
        <v>6.5742000000000003</v>
      </c>
      <c r="I25" s="61">
        <f t="shared" si="2"/>
        <v>7</v>
      </c>
      <c r="J25" s="60">
        <f>VLOOKUP($A25,'Return Data'!$B$7:$R$2292,12,0)</f>
        <v>4.1112000000000002</v>
      </c>
      <c r="K25" s="61">
        <f t="shared" si="3"/>
        <v>8</v>
      </c>
      <c r="L25" s="60">
        <f>VLOOKUP($A25,'Return Data'!$B$7:$R$2292,13,0)</f>
        <v>4.0096999999999996</v>
      </c>
      <c r="M25" s="61">
        <f t="shared" si="4"/>
        <v>9</v>
      </c>
      <c r="N25" s="60">
        <f>VLOOKUP($A25,'Return Data'!$B$7:$R$2292,17,0)</f>
        <v>12.4209</v>
      </c>
      <c r="O25" s="61">
        <f>RANK(N25,N$8:N$25,0)</f>
        <v>2</v>
      </c>
      <c r="P25" s="60">
        <f>VLOOKUP($A25,'Return Data'!$B$7:$R$2292,14,0)</f>
        <v>-3.0619999999999998</v>
      </c>
      <c r="Q25" s="61">
        <f>RANK(P25,P$8:P$25,0)</f>
        <v>16</v>
      </c>
      <c r="R25" s="60">
        <f>VLOOKUP($A25,'Return Data'!$B$7:$R$2292,16,0)</f>
        <v>3.5758999999999999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5.759094444444445</v>
      </c>
      <c r="E27" s="83"/>
      <c r="F27" s="84">
        <f>AVERAGE(F8:F25)</f>
        <v>6.063772222222223</v>
      </c>
      <c r="G27" s="83"/>
      <c r="H27" s="84">
        <f>AVERAGE(H8:H25)</f>
        <v>5.6146222222222217</v>
      </c>
      <c r="I27" s="83"/>
      <c r="J27" s="84">
        <f>AVERAGE(J8:J25)</f>
        <v>13.292755555555553</v>
      </c>
      <c r="K27" s="83"/>
      <c r="L27" s="84">
        <f>AVERAGE(L8:L25)</f>
        <v>11.583688888888894</v>
      </c>
      <c r="M27" s="83"/>
      <c r="N27" s="84">
        <f>AVERAGE(N8:N25)</f>
        <v>9.6286000000000005</v>
      </c>
      <c r="O27" s="83"/>
      <c r="P27" s="84">
        <f>AVERAGE(P8:P25)</f>
        <v>5.7552562500000004</v>
      </c>
      <c r="Q27" s="83"/>
      <c r="R27" s="84">
        <f>AVERAGE(R8:R25)</f>
        <v>5.6413000000000002</v>
      </c>
      <c r="S27" s="85"/>
    </row>
    <row r="28" spans="1:19" x14ac:dyDescent="0.3">
      <c r="A28" s="82" t="s">
        <v>28</v>
      </c>
      <c r="B28" s="83"/>
      <c r="C28" s="83"/>
      <c r="D28" s="84">
        <f>MIN(D8:D25)</f>
        <v>0</v>
      </c>
      <c r="E28" s="83"/>
      <c r="F28" s="84">
        <f>MIN(F8:F25)</f>
        <v>0</v>
      </c>
      <c r="G28" s="83"/>
      <c r="H28" s="84">
        <f>MIN(H8:H25)</f>
        <v>0</v>
      </c>
      <c r="I28" s="83"/>
      <c r="J28" s="84">
        <f>MIN(J8:J25)</f>
        <v>-0.2949</v>
      </c>
      <c r="K28" s="83"/>
      <c r="L28" s="84">
        <f>MIN(L8:L25)</f>
        <v>0</v>
      </c>
      <c r="M28" s="83"/>
      <c r="N28" s="84">
        <f>MIN(N8:N25)</f>
        <v>0</v>
      </c>
      <c r="O28" s="83"/>
      <c r="P28" s="84">
        <f>MIN(P8:P25)</f>
        <v>-3.0619999999999998</v>
      </c>
      <c r="Q28" s="83"/>
      <c r="R28" s="84">
        <f>MIN(R8:R25)</f>
        <v>0</v>
      </c>
      <c r="S28" s="85"/>
    </row>
    <row r="29" spans="1:19" ht="15" thickBot="1" x14ac:dyDescent="0.35">
      <c r="A29" s="86" t="s">
        <v>29</v>
      </c>
      <c r="B29" s="87"/>
      <c r="C29" s="87"/>
      <c r="D29" s="88">
        <f>MAX(D8:D25)</f>
        <v>9.9078999999999997</v>
      </c>
      <c r="E29" s="87"/>
      <c r="F29" s="88">
        <f>MAX(F8:F25)</f>
        <v>10.257899999999999</v>
      </c>
      <c r="G29" s="87"/>
      <c r="H29" s="88">
        <f>MAX(H8:H25)</f>
        <v>11.4353</v>
      </c>
      <c r="I29" s="87"/>
      <c r="J29" s="88">
        <f>MAX(J8:J25)</f>
        <v>169.5025</v>
      </c>
      <c r="K29" s="87"/>
      <c r="L29" s="88">
        <f>MAX(L8:L25)</f>
        <v>142.92570000000001</v>
      </c>
      <c r="M29" s="87"/>
      <c r="N29" s="88">
        <f>MAX(N8:N25)</f>
        <v>63.080300000000001</v>
      </c>
      <c r="O29" s="87"/>
      <c r="P29" s="88">
        <f>MAX(P8:P25)</f>
        <v>13.622400000000001</v>
      </c>
      <c r="Q29" s="87"/>
      <c r="R29" s="88">
        <f>MAX(R8:R25)</f>
        <v>8.3139000000000003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44918</v>
      </c>
      <c r="C8" s="60">
        <f>VLOOKUP($A8,'Return Data'!$B$7:$R$2292,4,0)</f>
        <v>93.865399999999994</v>
      </c>
      <c r="D8" s="60">
        <f>VLOOKUP($A8,'Return Data'!$B$7:$R$2292,9,0)</f>
        <v>6.5510000000000002</v>
      </c>
      <c r="E8" s="61">
        <f t="shared" ref="E8:E25" si="0">RANK(D8,D$8:D$25,0)</f>
        <v>8</v>
      </c>
      <c r="F8" s="60">
        <f>VLOOKUP($A8,'Return Data'!$B$7:$R$2292,10,0)</f>
        <v>7.4923000000000002</v>
      </c>
      <c r="G8" s="61">
        <f t="shared" ref="G8:G25" si="1">RANK(F8,F$8:F$25,0)</f>
        <v>4</v>
      </c>
      <c r="H8" s="60">
        <f>VLOOKUP($A8,'Return Data'!$B$7:$R$2292,11,0)</f>
        <v>7.1471999999999998</v>
      </c>
      <c r="I8" s="61">
        <f t="shared" ref="I8:I25" si="2">RANK(H8,H$8:H$25,0)</f>
        <v>6</v>
      </c>
      <c r="J8" s="60">
        <f>VLOOKUP($A8,'Return Data'!$B$7:$R$2292,12,0)</f>
        <v>4.4311999999999996</v>
      </c>
      <c r="K8" s="61">
        <f t="shared" ref="K8:K25" si="3">RANK(J8,J$8:J$25,0)</f>
        <v>4</v>
      </c>
      <c r="L8" s="60">
        <f>VLOOKUP($A8,'Return Data'!$B$7:$R$2292,13,0)</f>
        <v>4.2861000000000002</v>
      </c>
      <c r="M8" s="61">
        <f t="shared" ref="M8:M25" si="4">RANK(L8,L$8:L$25,0)</f>
        <v>4</v>
      </c>
      <c r="N8" s="60">
        <f>VLOOKUP($A8,'Return Data'!$B$7:$R$2292,17,0)</f>
        <v>4.2911000000000001</v>
      </c>
      <c r="O8" s="61">
        <f t="shared" ref="O8:O25" si="5">RANK(N8,N$8:N$25,0)</f>
        <v>5</v>
      </c>
      <c r="P8" s="60">
        <f>VLOOKUP($A8,'Return Data'!$B$7:$R$2292,14,0)</f>
        <v>6.7668999999999997</v>
      </c>
      <c r="Q8" s="61">
        <f t="shared" ref="Q8:Q25" si="6">RANK(P8,P$8:P$25,0)</f>
        <v>2</v>
      </c>
      <c r="R8" s="60">
        <f>VLOOKUP($A8,'Return Data'!$B$7:$R$2292,16,0)</f>
        <v>8.2575000000000003</v>
      </c>
      <c r="S8" s="62">
        <f t="shared" ref="S8:S25" si="7">RANK(R8,R$8:R$25,0)</f>
        <v>2</v>
      </c>
    </row>
    <row r="9" spans="1:19" x14ac:dyDescent="0.3">
      <c r="A9" s="77" t="s">
        <v>597</v>
      </c>
      <c r="B9" s="59">
        <f>VLOOKUP($A9,'Return Data'!$B$7:$R$2292,3,0)</f>
        <v>44918</v>
      </c>
      <c r="C9" s="60">
        <f>VLOOKUP($A9,'Return Data'!$B$7:$R$2292,4,0)</f>
        <v>14.7011</v>
      </c>
      <c r="D9" s="60">
        <f>VLOOKUP($A9,'Return Data'!$B$7:$R$2292,9,0)</f>
        <v>6.5316000000000001</v>
      </c>
      <c r="E9" s="61">
        <f t="shared" si="0"/>
        <v>9</v>
      </c>
      <c r="F9" s="60">
        <f>VLOOKUP($A9,'Return Data'!$B$7:$R$2292,10,0)</f>
        <v>7.2186000000000003</v>
      </c>
      <c r="G9" s="61">
        <f t="shared" si="1"/>
        <v>6</v>
      </c>
      <c r="H9" s="60">
        <f>VLOOKUP($A9,'Return Data'!$B$7:$R$2292,11,0)</f>
        <v>6.9019000000000004</v>
      </c>
      <c r="I9" s="61">
        <f t="shared" si="2"/>
        <v>7</v>
      </c>
      <c r="J9" s="60">
        <f>VLOOKUP($A9,'Return Data'!$B$7:$R$2292,12,0)</f>
        <v>4.4558</v>
      </c>
      <c r="K9" s="61">
        <f t="shared" si="3"/>
        <v>3</v>
      </c>
      <c r="L9" s="60">
        <f>VLOOKUP($A9,'Return Data'!$B$7:$R$2292,13,0)</f>
        <v>4.4164000000000003</v>
      </c>
      <c r="M9" s="61">
        <f t="shared" si="4"/>
        <v>3</v>
      </c>
      <c r="N9" s="60">
        <f>VLOOKUP($A9,'Return Data'!$B$7:$R$2292,17,0)</f>
        <v>4.4466000000000001</v>
      </c>
      <c r="O9" s="61">
        <f t="shared" si="5"/>
        <v>3</v>
      </c>
      <c r="P9" s="60">
        <f>VLOOKUP($A9,'Return Data'!$B$7:$R$2292,14,0)</f>
        <v>6.9650999999999996</v>
      </c>
      <c r="Q9" s="61">
        <f t="shared" si="6"/>
        <v>1</v>
      </c>
      <c r="R9" s="60">
        <f>VLOOKUP($A9,'Return Data'!$B$7:$R$2292,16,0)</f>
        <v>7.3273000000000001</v>
      </c>
      <c r="S9" s="62">
        <f t="shared" si="7"/>
        <v>13</v>
      </c>
    </row>
    <row r="10" spans="1:19" x14ac:dyDescent="0.3">
      <c r="A10" s="77" t="s">
        <v>1914</v>
      </c>
      <c r="B10" s="59">
        <f>VLOOKUP($A10,'Return Data'!$B$7:$R$2292,3,0)</f>
        <v>44918</v>
      </c>
      <c r="C10" s="60">
        <f>VLOOKUP($A10,'Return Data'!$B$7:$R$2292,4,0)</f>
        <v>23.774699999999999</v>
      </c>
      <c r="D10" s="60">
        <f>VLOOKUP($A10,'Return Data'!$B$7:$R$2292,9,0)</f>
        <v>6.6323999999999996</v>
      </c>
      <c r="E10" s="61">
        <f t="shared" si="0"/>
        <v>4</v>
      </c>
      <c r="F10" s="60">
        <f>VLOOKUP($A10,'Return Data'!$B$7:$R$2292,10,0)</f>
        <v>6.3460999999999999</v>
      </c>
      <c r="G10" s="61">
        <f t="shared" si="1"/>
        <v>16</v>
      </c>
      <c r="H10" s="60">
        <f>VLOOKUP($A10,'Return Data'!$B$7:$R$2292,11,0)</f>
        <v>5.9954999999999998</v>
      </c>
      <c r="I10" s="61">
        <f t="shared" si="2"/>
        <v>11</v>
      </c>
      <c r="J10" s="60">
        <f>VLOOKUP($A10,'Return Data'!$B$7:$R$2292,12,0)</f>
        <v>1.6520999999999999</v>
      </c>
      <c r="K10" s="61">
        <f t="shared" si="3"/>
        <v>18</v>
      </c>
      <c r="L10" s="60">
        <f>VLOOKUP($A10,'Return Data'!$B$7:$R$2292,13,0)</f>
        <v>1.7957000000000001</v>
      </c>
      <c r="M10" s="61">
        <f t="shared" si="4"/>
        <v>18</v>
      </c>
      <c r="N10" s="60">
        <f>VLOOKUP($A10,'Return Data'!$B$7:$R$2292,17,0)</f>
        <v>2.4750999999999999</v>
      </c>
      <c r="O10" s="61">
        <f t="shared" si="5"/>
        <v>18</v>
      </c>
      <c r="P10" s="60">
        <f>VLOOKUP($A10,'Return Data'!$B$7:$R$2292,14,0)</f>
        <v>4.9954999999999998</v>
      </c>
      <c r="Q10" s="61">
        <f t="shared" si="6"/>
        <v>18</v>
      </c>
      <c r="R10" s="60">
        <f>VLOOKUP($A10,'Return Data'!$B$7:$R$2292,16,0)</f>
        <v>6.7215999999999996</v>
      </c>
      <c r="S10" s="62">
        <f t="shared" si="7"/>
        <v>17</v>
      </c>
    </row>
    <row r="11" spans="1:19" x14ac:dyDescent="0.3">
      <c r="A11" s="77" t="s">
        <v>599</v>
      </c>
      <c r="B11" s="59">
        <f>VLOOKUP($A11,'Return Data'!$B$7:$R$2292,3,0)</f>
        <v>44918</v>
      </c>
      <c r="C11" s="60">
        <f>VLOOKUP($A11,'Return Data'!$B$7:$R$2292,4,0)</f>
        <v>19.334499999999998</v>
      </c>
      <c r="D11" s="60">
        <f>VLOOKUP($A11,'Return Data'!$B$7:$R$2292,9,0)</f>
        <v>6.5225999999999997</v>
      </c>
      <c r="E11" s="61">
        <f t="shared" si="0"/>
        <v>10</v>
      </c>
      <c r="F11" s="60">
        <f>VLOOKUP($A11,'Return Data'!$B$7:$R$2292,10,0)</f>
        <v>6.7565999999999997</v>
      </c>
      <c r="G11" s="61">
        <f t="shared" si="1"/>
        <v>11</v>
      </c>
      <c r="H11" s="60">
        <f>VLOOKUP($A11,'Return Data'!$B$7:$R$2292,11,0)</f>
        <v>5.7458999999999998</v>
      </c>
      <c r="I11" s="61">
        <f t="shared" si="2"/>
        <v>15</v>
      </c>
      <c r="J11" s="60">
        <f>VLOOKUP($A11,'Return Data'!$B$7:$R$2292,12,0)</f>
        <v>3.4634999999999998</v>
      </c>
      <c r="K11" s="61">
        <f t="shared" si="3"/>
        <v>12</v>
      </c>
      <c r="L11" s="60">
        <f>VLOOKUP($A11,'Return Data'!$B$7:$R$2292,13,0)</f>
        <v>3.5602999999999998</v>
      </c>
      <c r="M11" s="61">
        <f t="shared" si="4"/>
        <v>11</v>
      </c>
      <c r="N11" s="60">
        <f>VLOOKUP($A11,'Return Data'!$B$7:$R$2292,17,0)</f>
        <v>3.5831</v>
      </c>
      <c r="O11" s="61">
        <f t="shared" si="5"/>
        <v>12</v>
      </c>
      <c r="P11" s="60">
        <f>VLOOKUP($A11,'Return Data'!$B$7:$R$2292,14,0)</f>
        <v>5.7309000000000001</v>
      </c>
      <c r="Q11" s="61">
        <f t="shared" si="6"/>
        <v>15</v>
      </c>
      <c r="R11" s="60">
        <f>VLOOKUP($A11,'Return Data'!$B$7:$R$2292,16,0)</f>
        <v>7.7077</v>
      </c>
      <c r="S11" s="62">
        <f t="shared" si="7"/>
        <v>7</v>
      </c>
    </row>
    <row r="12" spans="1:19" x14ac:dyDescent="0.3">
      <c r="A12" s="77" t="s">
        <v>601</v>
      </c>
      <c r="B12" s="59">
        <f>VLOOKUP($A12,'Return Data'!$B$7:$R$2292,3,0)</f>
        <v>44918</v>
      </c>
      <c r="C12" s="60">
        <f>VLOOKUP($A12,'Return Data'!$B$7:$R$2292,4,0)</f>
        <v>13.462400000000001</v>
      </c>
      <c r="D12" s="60">
        <f>VLOOKUP($A12,'Return Data'!$B$7:$R$2292,9,0)</f>
        <v>6.5785</v>
      </c>
      <c r="E12" s="61">
        <f t="shared" si="0"/>
        <v>7</v>
      </c>
      <c r="F12" s="60">
        <f>VLOOKUP($A12,'Return Data'!$B$7:$R$2292,10,0)</f>
        <v>8.8056000000000001</v>
      </c>
      <c r="G12" s="61">
        <f t="shared" si="1"/>
        <v>2</v>
      </c>
      <c r="H12" s="60">
        <f>VLOOKUP($A12,'Return Data'!$B$7:$R$2292,11,0)</f>
        <v>7.4588999999999999</v>
      </c>
      <c r="I12" s="61">
        <f t="shared" si="2"/>
        <v>3</v>
      </c>
      <c r="J12" s="60">
        <f>VLOOKUP($A12,'Return Data'!$B$7:$R$2292,12,0)</f>
        <v>1.7481</v>
      </c>
      <c r="K12" s="61">
        <f t="shared" si="3"/>
        <v>17</v>
      </c>
      <c r="L12" s="60">
        <f>VLOOKUP($A12,'Return Data'!$B$7:$R$2292,13,0)</f>
        <v>2.2831000000000001</v>
      </c>
      <c r="M12" s="61">
        <f t="shared" si="4"/>
        <v>17</v>
      </c>
      <c r="N12" s="60">
        <f>VLOOKUP($A12,'Return Data'!$B$7:$R$2292,17,0)</f>
        <v>3.0137999999999998</v>
      </c>
      <c r="O12" s="61">
        <f t="shared" si="5"/>
        <v>17</v>
      </c>
      <c r="P12" s="60">
        <f>VLOOKUP($A12,'Return Data'!$B$7:$R$2292,14,0)</f>
        <v>5.1486000000000001</v>
      </c>
      <c r="Q12" s="61">
        <f t="shared" si="6"/>
        <v>17</v>
      </c>
      <c r="R12" s="60">
        <f>VLOOKUP($A12,'Return Data'!$B$7:$R$2292,16,0)</f>
        <v>7.1802999999999999</v>
      </c>
      <c r="S12" s="62">
        <f t="shared" si="7"/>
        <v>16</v>
      </c>
    </row>
    <row r="13" spans="1:19" x14ac:dyDescent="0.3">
      <c r="A13" s="77" t="s">
        <v>606</v>
      </c>
      <c r="B13" s="59">
        <f>VLOOKUP($A13,'Return Data'!$B$7:$R$2292,3,0)</f>
        <v>44918</v>
      </c>
      <c r="C13" s="60">
        <f>VLOOKUP($A13,'Return Data'!$B$7:$R$2292,4,0)</f>
        <v>87.689400000000006</v>
      </c>
      <c r="D13" s="60">
        <f>VLOOKUP($A13,'Return Data'!$B$7:$R$2292,9,0)</f>
        <v>6.0431999999999997</v>
      </c>
      <c r="E13" s="61">
        <f t="shared" si="0"/>
        <v>13</v>
      </c>
      <c r="F13" s="60">
        <f>VLOOKUP($A13,'Return Data'!$B$7:$R$2292,10,0)</f>
        <v>6.7080000000000002</v>
      </c>
      <c r="G13" s="61">
        <f t="shared" si="1"/>
        <v>12</v>
      </c>
      <c r="H13" s="60">
        <f>VLOOKUP($A13,'Return Data'!$B$7:$R$2292,11,0)</f>
        <v>5.8125</v>
      </c>
      <c r="I13" s="61">
        <f t="shared" si="2"/>
        <v>13</v>
      </c>
      <c r="J13" s="60">
        <f>VLOOKUP($A13,'Return Data'!$B$7:$R$2292,12,0)</f>
        <v>3.6233</v>
      </c>
      <c r="K13" s="61">
        <f t="shared" si="3"/>
        <v>10</v>
      </c>
      <c r="L13" s="60">
        <f>VLOOKUP($A13,'Return Data'!$B$7:$R$2292,13,0)</f>
        <v>3.6795</v>
      </c>
      <c r="M13" s="61">
        <f t="shared" si="4"/>
        <v>10</v>
      </c>
      <c r="N13" s="60">
        <f>VLOOKUP($A13,'Return Data'!$B$7:$R$2292,17,0)</f>
        <v>4.0431999999999997</v>
      </c>
      <c r="O13" s="61">
        <f t="shared" si="5"/>
        <v>7</v>
      </c>
      <c r="P13" s="60">
        <f>VLOOKUP($A13,'Return Data'!$B$7:$R$2292,14,0)</f>
        <v>5.8788999999999998</v>
      </c>
      <c r="Q13" s="61">
        <f t="shared" si="6"/>
        <v>13</v>
      </c>
      <c r="R13" s="60">
        <f>VLOOKUP($A13,'Return Data'!$B$7:$R$2292,16,0)</f>
        <v>8.4801000000000002</v>
      </c>
      <c r="S13" s="62">
        <f t="shared" si="7"/>
        <v>1</v>
      </c>
    </row>
    <row r="14" spans="1:19" x14ac:dyDescent="0.3">
      <c r="A14" s="77" t="s">
        <v>609</v>
      </c>
      <c r="B14" s="59">
        <f>VLOOKUP($A14,'Return Data'!$B$7:$R$2292,3,0)</f>
        <v>44918</v>
      </c>
      <c r="C14" s="60">
        <f>VLOOKUP($A14,'Return Data'!$B$7:$R$2292,4,0)</f>
        <v>27.1418</v>
      </c>
      <c r="D14" s="60">
        <f>VLOOKUP($A14,'Return Data'!$B$7:$R$2292,9,0)</f>
        <v>5.9324000000000003</v>
      </c>
      <c r="E14" s="61">
        <f t="shared" si="0"/>
        <v>15</v>
      </c>
      <c r="F14" s="60">
        <f>VLOOKUP($A14,'Return Data'!$B$7:$R$2292,10,0)</f>
        <v>7.1675000000000004</v>
      </c>
      <c r="G14" s="61">
        <f t="shared" si="1"/>
        <v>7</v>
      </c>
      <c r="H14" s="60">
        <f>VLOOKUP($A14,'Return Data'!$B$7:$R$2292,11,0)</f>
        <v>7.3212000000000002</v>
      </c>
      <c r="I14" s="61">
        <f t="shared" si="2"/>
        <v>4</v>
      </c>
      <c r="J14" s="60">
        <f>VLOOKUP($A14,'Return Data'!$B$7:$R$2292,12,0)</f>
        <v>3.5512999999999999</v>
      </c>
      <c r="K14" s="61">
        <f t="shared" si="3"/>
        <v>11</v>
      </c>
      <c r="L14" s="60">
        <f>VLOOKUP($A14,'Return Data'!$B$7:$R$2292,13,0)</f>
        <v>3.4817</v>
      </c>
      <c r="M14" s="61">
        <f t="shared" si="4"/>
        <v>12</v>
      </c>
      <c r="N14" s="60">
        <f>VLOOKUP($A14,'Return Data'!$B$7:$R$2292,17,0)</f>
        <v>3.9636</v>
      </c>
      <c r="O14" s="61">
        <f t="shared" si="5"/>
        <v>8</v>
      </c>
      <c r="P14" s="60">
        <f>VLOOKUP($A14,'Return Data'!$B$7:$R$2292,14,0)</f>
        <v>6.5355999999999996</v>
      </c>
      <c r="Q14" s="61">
        <f t="shared" si="6"/>
        <v>5</v>
      </c>
      <c r="R14" s="60">
        <f>VLOOKUP($A14,'Return Data'!$B$7:$R$2292,16,0)</f>
        <v>8.1211000000000002</v>
      </c>
      <c r="S14" s="62">
        <f t="shared" si="7"/>
        <v>4</v>
      </c>
    </row>
    <row r="15" spans="1:19" x14ac:dyDescent="0.3">
      <c r="A15" s="102" t="s">
        <v>1680</v>
      </c>
      <c r="B15" s="59">
        <f>VLOOKUP($A15,'Return Data'!$B$7:$R$2292,3,0)</f>
        <v>44918</v>
      </c>
      <c r="C15" s="60">
        <f>VLOOKUP($A15,'Return Data'!$B$7:$R$2292,4,0)</f>
        <v>64.0261</v>
      </c>
      <c r="D15" s="60">
        <f>VLOOKUP($A15,'Return Data'!$B$7:$R$2292,9,0)</f>
        <v>6.6144999999999996</v>
      </c>
      <c r="E15" s="61">
        <f t="shared" si="0"/>
        <v>5</v>
      </c>
      <c r="F15" s="60">
        <f>VLOOKUP($A15,'Return Data'!$B$7:$R$2292,10,0)</f>
        <v>8.8709000000000007</v>
      </c>
      <c r="G15" s="61">
        <f t="shared" si="1"/>
        <v>1</v>
      </c>
      <c r="H15" s="60">
        <f>VLOOKUP($A15,'Return Data'!$B$7:$R$2292,11,0)</f>
        <v>8.2965999999999998</v>
      </c>
      <c r="I15" s="61">
        <f t="shared" si="2"/>
        <v>1</v>
      </c>
      <c r="J15" s="60">
        <f>VLOOKUP($A15,'Return Data'!$B$7:$R$2292,12,0)</f>
        <v>2.7576999999999998</v>
      </c>
      <c r="K15" s="61">
        <f t="shared" si="3"/>
        <v>14</v>
      </c>
      <c r="L15" s="60">
        <f>VLOOKUP($A15,'Return Data'!$B$7:$R$2292,13,0)</f>
        <v>2.4916</v>
      </c>
      <c r="M15" s="61">
        <f t="shared" si="4"/>
        <v>16</v>
      </c>
      <c r="N15" s="60">
        <f>VLOOKUP($A15,'Return Data'!$B$7:$R$2292,17,0)</f>
        <v>3.5021</v>
      </c>
      <c r="O15" s="61">
        <f t="shared" si="5"/>
        <v>14</v>
      </c>
      <c r="P15" s="60">
        <f>VLOOKUP($A15,'Return Data'!$B$7:$R$2292,14,0)</f>
        <v>6.4408000000000003</v>
      </c>
      <c r="Q15" s="61">
        <f t="shared" si="6"/>
        <v>6</v>
      </c>
      <c r="R15" s="60">
        <f>VLOOKUP($A15,'Return Data'!$B$7:$R$2292,16,0)</f>
        <v>7.6516999999999999</v>
      </c>
      <c r="S15" s="62">
        <f t="shared" si="7"/>
        <v>8</v>
      </c>
    </row>
    <row r="16" spans="1:19" x14ac:dyDescent="0.3">
      <c r="A16" s="77" t="s">
        <v>611</v>
      </c>
      <c r="B16" s="59">
        <f>VLOOKUP($A16,'Return Data'!$B$7:$R$2292,3,0)</f>
        <v>44918</v>
      </c>
      <c r="C16" s="60">
        <f>VLOOKUP($A16,'Return Data'!$B$7:$R$2292,4,0)</f>
        <v>25.549299999999999</v>
      </c>
      <c r="D16" s="60">
        <f>VLOOKUP($A16,'Return Data'!$B$7:$R$2292,9,0)</f>
        <v>5.9866000000000001</v>
      </c>
      <c r="E16" s="61">
        <f t="shared" si="0"/>
        <v>14</v>
      </c>
      <c r="F16" s="60">
        <f>VLOOKUP($A16,'Return Data'!$B$7:$R$2292,10,0)</f>
        <v>6.9587000000000003</v>
      </c>
      <c r="G16" s="61">
        <f t="shared" si="1"/>
        <v>10</v>
      </c>
      <c r="H16" s="60">
        <f>VLOOKUP($A16,'Return Data'!$B$7:$R$2292,11,0)</f>
        <v>7.7667000000000002</v>
      </c>
      <c r="I16" s="61">
        <f t="shared" si="2"/>
        <v>2</v>
      </c>
      <c r="J16" s="60">
        <f>VLOOKUP($A16,'Return Data'!$B$7:$R$2292,12,0)</f>
        <v>5.4961000000000002</v>
      </c>
      <c r="K16" s="61">
        <f t="shared" si="3"/>
        <v>1</v>
      </c>
      <c r="L16" s="60">
        <f>VLOOKUP($A16,'Return Data'!$B$7:$R$2292,13,0)</f>
        <v>4.7218</v>
      </c>
      <c r="M16" s="61">
        <f t="shared" si="4"/>
        <v>1</v>
      </c>
      <c r="N16" s="60">
        <f>VLOOKUP($A16,'Return Data'!$B$7:$R$2292,17,0)</f>
        <v>4.6616999999999997</v>
      </c>
      <c r="O16" s="61">
        <f t="shared" si="5"/>
        <v>2</v>
      </c>
      <c r="P16" s="60">
        <f>VLOOKUP($A16,'Return Data'!$B$7:$R$2292,14,0)</f>
        <v>6.6416000000000004</v>
      </c>
      <c r="Q16" s="61">
        <f t="shared" si="6"/>
        <v>3</v>
      </c>
      <c r="R16" s="60">
        <f>VLOOKUP($A16,'Return Data'!$B$7:$R$2292,16,0)</f>
        <v>8.2304999999999993</v>
      </c>
      <c r="S16" s="62">
        <f t="shared" si="7"/>
        <v>3</v>
      </c>
    </row>
    <row r="17" spans="1:19" x14ac:dyDescent="0.3">
      <c r="A17" s="125" t="s">
        <v>612</v>
      </c>
      <c r="B17" s="59">
        <f>VLOOKUP($A17,'Return Data'!$B$7:$R$2292,3,0)</f>
        <v>44918</v>
      </c>
      <c r="C17" s="60">
        <f>VLOOKUP($A17,'Return Data'!$B$7:$R$2292,4,0)</f>
        <v>16.318999999999999</v>
      </c>
      <c r="D17" s="60">
        <f>VLOOKUP($A17,'Return Data'!$B$7:$R$2292,9,0)</f>
        <v>6.6040000000000001</v>
      </c>
      <c r="E17" s="61">
        <f t="shared" si="0"/>
        <v>6</v>
      </c>
      <c r="F17" s="60">
        <f>VLOOKUP($A17,'Return Data'!$B$7:$R$2292,10,0)</f>
        <v>6.5065999999999997</v>
      </c>
      <c r="G17" s="61">
        <f t="shared" si="1"/>
        <v>14</v>
      </c>
      <c r="H17" s="60">
        <f>VLOOKUP($A17,'Return Data'!$B$7:$R$2292,11,0)</f>
        <v>5.7606999999999999</v>
      </c>
      <c r="I17" s="61">
        <f t="shared" si="2"/>
        <v>14</v>
      </c>
      <c r="J17" s="60">
        <f>VLOOKUP($A17,'Return Data'!$B$7:$R$2292,12,0)</f>
        <v>2.5548999999999999</v>
      </c>
      <c r="K17" s="61">
        <f t="shared" si="3"/>
        <v>15</v>
      </c>
      <c r="L17" s="60">
        <f>VLOOKUP($A17,'Return Data'!$B$7:$R$2292,13,0)</f>
        <v>2.9142000000000001</v>
      </c>
      <c r="M17" s="61">
        <f t="shared" si="4"/>
        <v>14</v>
      </c>
      <c r="N17" s="60">
        <f>VLOOKUP($A17,'Return Data'!$B$7:$R$2292,17,0)</f>
        <v>3.4971999999999999</v>
      </c>
      <c r="O17" s="61">
        <f t="shared" si="5"/>
        <v>15</v>
      </c>
      <c r="P17" s="60">
        <f>VLOOKUP($A17,'Return Data'!$B$7:$R$2292,14,0)</f>
        <v>6.1882000000000001</v>
      </c>
      <c r="Q17" s="61">
        <f t="shared" si="6"/>
        <v>10</v>
      </c>
      <c r="R17" s="60">
        <f>VLOOKUP($A17,'Return Data'!$B$7:$R$2292,16,0)</f>
        <v>7.3002000000000002</v>
      </c>
      <c r="S17" s="62">
        <f t="shared" si="7"/>
        <v>14</v>
      </c>
    </row>
    <row r="18" spans="1:19" x14ac:dyDescent="0.3">
      <c r="A18" s="120" t="s">
        <v>615</v>
      </c>
      <c r="B18" s="124">
        <f>VLOOKUP($A18,'Return Data'!$B$7:$R$2292,3,0)</f>
        <v>44918</v>
      </c>
      <c r="C18" s="60">
        <f>VLOOKUP($A18,'Return Data'!$B$7:$R$2292,4,0)</f>
        <v>2792.9281000000001</v>
      </c>
      <c r="D18" s="60">
        <f>VLOOKUP($A18,'Return Data'!$B$7:$R$2292,9,0)</f>
        <v>6.4325999999999999</v>
      </c>
      <c r="E18" s="61">
        <f t="shared" si="0"/>
        <v>11</v>
      </c>
      <c r="F18" s="60">
        <f>VLOOKUP($A18,'Return Data'!$B$7:$R$2292,10,0)</f>
        <v>7.0891000000000002</v>
      </c>
      <c r="G18" s="61">
        <f t="shared" si="1"/>
        <v>9</v>
      </c>
      <c r="H18" s="60">
        <f>VLOOKUP($A18,'Return Data'!$B$7:$R$2292,11,0)</f>
        <v>6.0465999999999998</v>
      </c>
      <c r="I18" s="61">
        <f t="shared" si="2"/>
        <v>9</v>
      </c>
      <c r="J18" s="60">
        <f>VLOOKUP($A18,'Return Data'!$B$7:$R$2292,12,0)</f>
        <v>3.0238</v>
      </c>
      <c r="K18" s="61">
        <f t="shared" si="3"/>
        <v>13</v>
      </c>
      <c r="L18" s="60">
        <f>VLOOKUP($A18,'Return Data'!$B$7:$R$2292,13,0)</f>
        <v>3.2570000000000001</v>
      </c>
      <c r="M18" s="61">
        <f t="shared" si="4"/>
        <v>13</v>
      </c>
      <c r="N18" s="60">
        <f>VLOOKUP($A18,'Return Data'!$B$7:$R$2292,17,0)</f>
        <v>3.5375999999999999</v>
      </c>
      <c r="O18" s="61">
        <f t="shared" si="5"/>
        <v>13</v>
      </c>
      <c r="P18" s="60">
        <f>VLOOKUP($A18,'Return Data'!$B$7:$R$2292,14,0)</f>
        <v>5.7904</v>
      </c>
      <c r="Q18" s="61">
        <f t="shared" si="6"/>
        <v>14</v>
      </c>
      <c r="R18" s="60">
        <f>VLOOKUP($A18,'Return Data'!$B$7:$R$2292,16,0)</f>
        <v>7.3383000000000003</v>
      </c>
      <c r="S18" s="62">
        <f t="shared" si="7"/>
        <v>12</v>
      </c>
    </row>
    <row r="19" spans="1:19" x14ac:dyDescent="0.3">
      <c r="A19" s="120" t="s">
        <v>617</v>
      </c>
      <c r="B19" s="124">
        <f>VLOOKUP($A19,'Return Data'!$B$7:$R$2292,3,0)</f>
        <v>44918</v>
      </c>
      <c r="C19" s="60">
        <f>VLOOKUP($A19,'Return Data'!$B$7:$R$2292,4,0)</f>
        <v>3222.2503999999999</v>
      </c>
      <c r="D19" s="60">
        <f>VLOOKUP($A19,'Return Data'!$B$7:$R$2292,9,0)</f>
        <v>5.3688000000000002</v>
      </c>
      <c r="E19" s="61">
        <f t="shared" si="0"/>
        <v>18</v>
      </c>
      <c r="F19" s="60">
        <f>VLOOKUP($A19,'Return Data'!$B$7:$R$2292,10,0)</f>
        <v>7.1364999999999998</v>
      </c>
      <c r="G19" s="61">
        <f t="shared" si="1"/>
        <v>8</v>
      </c>
      <c r="H19" s="60">
        <f>VLOOKUP($A19,'Return Data'!$B$7:$R$2292,11,0)</f>
        <v>6.5728</v>
      </c>
      <c r="I19" s="61">
        <f t="shared" si="2"/>
        <v>8</v>
      </c>
      <c r="J19" s="60">
        <f>VLOOKUP($A19,'Return Data'!$B$7:$R$2292,12,0)</f>
        <v>4.0640999999999998</v>
      </c>
      <c r="K19" s="61">
        <f t="shared" si="3"/>
        <v>5</v>
      </c>
      <c r="L19" s="60">
        <f>VLOOKUP($A19,'Return Data'!$B$7:$R$2292,13,0)</f>
        <v>3.9689000000000001</v>
      </c>
      <c r="M19" s="61">
        <f t="shared" si="4"/>
        <v>5</v>
      </c>
      <c r="N19" s="60">
        <f>VLOOKUP($A19,'Return Data'!$B$7:$R$2292,17,0)</f>
        <v>4.1124999999999998</v>
      </c>
      <c r="O19" s="61">
        <f t="shared" si="5"/>
        <v>6</v>
      </c>
      <c r="P19" s="60">
        <f>VLOOKUP($A19,'Return Data'!$B$7:$R$2292,14,0)</f>
        <v>5.9951999999999996</v>
      </c>
      <c r="Q19" s="61">
        <f t="shared" si="6"/>
        <v>11</v>
      </c>
      <c r="R19" s="60">
        <f>VLOOKUP($A19,'Return Data'!$B$7:$R$2292,16,0)</f>
        <v>8.0296000000000003</v>
      </c>
      <c r="S19" s="62">
        <f t="shared" si="7"/>
        <v>5</v>
      </c>
    </row>
    <row r="20" spans="1:19" x14ac:dyDescent="0.3">
      <c r="A20" s="94" t="s">
        <v>1602</v>
      </c>
      <c r="B20" s="124">
        <f>VLOOKUP($A20,'Return Data'!$B$7:$R$2292,3,0)</f>
        <v>44918</v>
      </c>
      <c r="C20" s="60">
        <f>VLOOKUP($A20,'Return Data'!$B$7:$R$2292,4,0)</f>
        <v>51.1935</v>
      </c>
      <c r="D20" s="60">
        <f>VLOOKUP($A20,'Return Data'!$B$7:$R$2292,9,0)</f>
        <v>7.0659999999999998</v>
      </c>
      <c r="E20" s="61">
        <f t="shared" si="0"/>
        <v>1</v>
      </c>
      <c r="F20" s="60">
        <f>VLOOKUP($A20,'Return Data'!$B$7:$R$2292,10,0)</f>
        <v>8.1540999999999997</v>
      </c>
      <c r="G20" s="61">
        <f t="shared" si="1"/>
        <v>3</v>
      </c>
      <c r="H20" s="60">
        <f>VLOOKUP($A20,'Return Data'!$B$7:$R$2292,11,0)</f>
        <v>7.3124000000000002</v>
      </c>
      <c r="I20" s="61">
        <f t="shared" si="2"/>
        <v>5</v>
      </c>
      <c r="J20" s="60">
        <f>VLOOKUP($A20,'Return Data'!$B$7:$R$2292,12,0)</f>
        <v>4.6669</v>
      </c>
      <c r="K20" s="61">
        <f t="shared" si="3"/>
        <v>2</v>
      </c>
      <c r="L20" s="60">
        <f>VLOOKUP($A20,'Return Data'!$B$7:$R$2292,13,0)</f>
        <v>4.6730999999999998</v>
      </c>
      <c r="M20" s="61">
        <f t="shared" si="4"/>
        <v>2</v>
      </c>
      <c r="N20" s="60">
        <f>VLOOKUP($A20,'Return Data'!$B$7:$R$2292,17,0)</f>
        <v>4.9390000000000001</v>
      </c>
      <c r="O20" s="61">
        <f t="shared" si="5"/>
        <v>1</v>
      </c>
      <c r="P20" s="60">
        <f>VLOOKUP($A20,'Return Data'!$B$7:$R$2292,14,0)</f>
        <v>6.6059000000000001</v>
      </c>
      <c r="Q20" s="61">
        <f t="shared" si="6"/>
        <v>4</v>
      </c>
      <c r="R20" s="60">
        <f>VLOOKUP($A20,'Return Data'!$B$7:$R$2292,16,0)</f>
        <v>7.9428000000000001</v>
      </c>
      <c r="S20" s="62">
        <f t="shared" si="7"/>
        <v>6</v>
      </c>
    </row>
    <row r="21" spans="1:19" x14ac:dyDescent="0.3">
      <c r="A21" s="120" t="s">
        <v>1891</v>
      </c>
      <c r="B21" s="124">
        <f>VLOOKUP($A21,'Return Data'!$B$7:$R$2292,3,0)</f>
        <v>44918</v>
      </c>
      <c r="C21" s="60">
        <f>VLOOKUP($A21,'Return Data'!$B$7:$R$2292,4,0)</f>
        <v>39.404200000000003</v>
      </c>
      <c r="D21" s="60">
        <f>VLOOKUP($A21,'Return Data'!$B$7:$R$2292,9,0)</f>
        <v>5.7546999999999997</v>
      </c>
      <c r="E21" s="61">
        <f t="shared" si="0"/>
        <v>16</v>
      </c>
      <c r="F21" s="60">
        <f>VLOOKUP($A21,'Return Data'!$B$7:$R$2292,10,0)</f>
        <v>6.1651999999999996</v>
      </c>
      <c r="G21" s="61">
        <f t="shared" si="1"/>
        <v>17</v>
      </c>
      <c r="H21" s="60">
        <f>VLOOKUP($A21,'Return Data'!$B$7:$R$2292,11,0)</f>
        <v>5.3273999999999999</v>
      </c>
      <c r="I21" s="61">
        <f t="shared" si="2"/>
        <v>17</v>
      </c>
      <c r="J21" s="60">
        <f>VLOOKUP($A21,'Return Data'!$B$7:$R$2292,12,0)</f>
        <v>3.7218</v>
      </c>
      <c r="K21" s="61">
        <f t="shared" si="3"/>
        <v>7</v>
      </c>
      <c r="L21" s="60">
        <f>VLOOKUP($A21,'Return Data'!$B$7:$R$2292,13,0)</f>
        <v>3.7966000000000002</v>
      </c>
      <c r="M21" s="61">
        <f t="shared" si="4"/>
        <v>7</v>
      </c>
      <c r="N21" s="60">
        <f>VLOOKUP($A21,'Return Data'!$B$7:$R$2292,17,0)</f>
        <v>4.2999000000000001</v>
      </c>
      <c r="O21" s="61">
        <f t="shared" si="5"/>
        <v>4</v>
      </c>
      <c r="P21" s="60">
        <f>VLOOKUP($A21,'Return Data'!$B$7:$R$2292,14,0)</f>
        <v>6.2948000000000004</v>
      </c>
      <c r="Q21" s="61">
        <f t="shared" si="6"/>
        <v>7</v>
      </c>
      <c r="R21" s="60">
        <f>VLOOKUP($A21,'Return Data'!$B$7:$R$2292,16,0)</f>
        <v>7.5133999999999999</v>
      </c>
      <c r="S21" s="62">
        <f t="shared" si="7"/>
        <v>11</v>
      </c>
    </row>
    <row r="22" spans="1:19" x14ac:dyDescent="0.3">
      <c r="A22" s="120" t="s">
        <v>618</v>
      </c>
      <c r="B22" s="124">
        <f>VLOOKUP($A22,'Return Data'!$B$7:$R$2292,3,0)</f>
        <v>44918</v>
      </c>
      <c r="C22" s="60">
        <f>VLOOKUP($A22,'Return Data'!$B$7:$R$2292,4,0)</f>
        <v>13.1023</v>
      </c>
      <c r="D22" s="60">
        <f>VLOOKUP($A22,'Return Data'!$B$7:$R$2292,9,0)</f>
        <v>6.8449</v>
      </c>
      <c r="E22" s="61">
        <f t="shared" si="0"/>
        <v>2</v>
      </c>
      <c r="F22" s="60">
        <f>VLOOKUP($A22,'Return Data'!$B$7:$R$2292,10,0)</f>
        <v>7.3445</v>
      </c>
      <c r="G22" s="61">
        <f t="shared" si="1"/>
        <v>5</v>
      </c>
      <c r="H22" s="60">
        <f>VLOOKUP($A22,'Return Data'!$B$7:$R$2292,11,0)</f>
        <v>5.9993999999999996</v>
      </c>
      <c r="I22" s="61">
        <f t="shared" si="2"/>
        <v>10</v>
      </c>
      <c r="J22" s="60">
        <f>VLOOKUP($A22,'Return Data'!$B$7:$R$2292,12,0)</f>
        <v>3.6236000000000002</v>
      </c>
      <c r="K22" s="61">
        <f t="shared" si="3"/>
        <v>9</v>
      </c>
      <c r="L22" s="60">
        <f>VLOOKUP($A22,'Return Data'!$B$7:$R$2292,13,0)</f>
        <v>3.7189999999999999</v>
      </c>
      <c r="M22" s="61">
        <f t="shared" si="4"/>
        <v>9</v>
      </c>
      <c r="N22" s="60">
        <f>VLOOKUP($A22,'Return Data'!$B$7:$R$2292,17,0)</f>
        <v>3.6082000000000001</v>
      </c>
      <c r="O22" s="61">
        <f t="shared" si="5"/>
        <v>11</v>
      </c>
      <c r="P22" s="60">
        <f>VLOOKUP($A22,'Return Data'!$B$7:$R$2292,14,0)</f>
        <v>5.9851999999999999</v>
      </c>
      <c r="Q22" s="61">
        <f t="shared" si="6"/>
        <v>12</v>
      </c>
      <c r="R22" s="60">
        <f>VLOOKUP($A22,'Return Data'!$B$7:$R$2292,16,0)</f>
        <v>7.1870000000000003</v>
      </c>
      <c r="S22" s="62">
        <f t="shared" si="7"/>
        <v>15</v>
      </c>
    </row>
    <row r="23" spans="1:19" x14ac:dyDescent="0.3">
      <c r="A23" s="126" t="s">
        <v>621</v>
      </c>
      <c r="B23" s="59">
        <f>VLOOKUP($A23,'Return Data'!$B$7:$R$2292,3,0)</f>
        <v>44918</v>
      </c>
      <c r="C23" s="60">
        <f>VLOOKUP($A23,'Return Data'!$B$7:$R$2292,4,0)</f>
        <v>34.360100000000003</v>
      </c>
      <c r="D23" s="60">
        <f>VLOOKUP($A23,'Return Data'!$B$7:$R$2292,9,0)</f>
        <v>6.8010000000000002</v>
      </c>
      <c r="E23" s="61">
        <f t="shared" si="0"/>
        <v>3</v>
      </c>
      <c r="F23" s="60">
        <f>VLOOKUP($A23,'Return Data'!$B$7:$R$2292,10,0)</f>
        <v>6.0911999999999997</v>
      </c>
      <c r="G23" s="61">
        <f t="shared" si="1"/>
        <v>18</v>
      </c>
      <c r="H23" s="60">
        <f>VLOOKUP($A23,'Return Data'!$B$7:$R$2292,11,0)</f>
        <v>5.5799000000000003</v>
      </c>
      <c r="I23" s="61">
        <f t="shared" si="2"/>
        <v>16</v>
      </c>
      <c r="J23" s="60">
        <f>VLOOKUP($A23,'Return Data'!$B$7:$R$2292,12,0)</f>
        <v>3.7454000000000001</v>
      </c>
      <c r="K23" s="61">
        <f t="shared" si="3"/>
        <v>6</v>
      </c>
      <c r="L23" s="60">
        <f>VLOOKUP($A23,'Return Data'!$B$7:$R$2292,13,0)</f>
        <v>3.8677999999999999</v>
      </c>
      <c r="M23" s="61">
        <f t="shared" si="4"/>
        <v>6</v>
      </c>
      <c r="N23" s="60">
        <f>VLOOKUP($A23,'Return Data'!$B$7:$R$2292,17,0)</f>
        <v>3.8494999999999999</v>
      </c>
      <c r="O23" s="61">
        <f t="shared" si="5"/>
        <v>9</v>
      </c>
      <c r="P23" s="60">
        <f>VLOOKUP($A23,'Return Data'!$B$7:$R$2292,14,0)</f>
        <v>6.1999000000000004</v>
      </c>
      <c r="Q23" s="61">
        <f t="shared" si="6"/>
        <v>9</v>
      </c>
      <c r="R23" s="60">
        <f>VLOOKUP($A23,'Return Data'!$B$7:$R$2292,16,0)</f>
        <v>7.5834999999999999</v>
      </c>
      <c r="S23" s="62">
        <f t="shared" si="7"/>
        <v>9</v>
      </c>
    </row>
    <row r="24" spans="1:19" x14ac:dyDescent="0.3">
      <c r="A24" s="77" t="s">
        <v>624</v>
      </c>
      <c r="B24" s="59">
        <f>VLOOKUP($A24,'Return Data'!$B$7:$R$2292,3,0)</f>
        <v>44918</v>
      </c>
      <c r="C24" s="60">
        <f>VLOOKUP($A24,'Return Data'!$B$7:$R$2292,4,0)</f>
        <v>12.8704</v>
      </c>
      <c r="D24" s="60">
        <f>VLOOKUP($A24,'Return Data'!$B$7:$R$2292,9,0)</f>
        <v>5.6031000000000004</v>
      </c>
      <c r="E24" s="61">
        <f t="shared" si="0"/>
        <v>17</v>
      </c>
      <c r="F24" s="60">
        <f>VLOOKUP($A24,'Return Data'!$B$7:$R$2292,10,0)</f>
        <v>6.4245000000000001</v>
      </c>
      <c r="G24" s="61">
        <f t="shared" si="1"/>
        <v>15</v>
      </c>
      <c r="H24" s="60">
        <f>VLOOKUP($A24,'Return Data'!$B$7:$R$2292,11,0)</f>
        <v>5.1997</v>
      </c>
      <c r="I24" s="61">
        <f t="shared" si="2"/>
        <v>18</v>
      </c>
      <c r="J24" s="60">
        <f>VLOOKUP($A24,'Return Data'!$B$7:$R$2292,12,0)</f>
        <v>2.2793999999999999</v>
      </c>
      <c r="K24" s="61">
        <f t="shared" si="3"/>
        <v>16</v>
      </c>
      <c r="L24" s="60">
        <f>VLOOKUP($A24,'Return Data'!$B$7:$R$2292,13,0)</f>
        <v>2.6945999999999999</v>
      </c>
      <c r="M24" s="61">
        <f t="shared" si="4"/>
        <v>15</v>
      </c>
      <c r="N24" s="60">
        <f>VLOOKUP($A24,'Return Data'!$B$7:$R$2292,17,0)</f>
        <v>3.0274999999999999</v>
      </c>
      <c r="O24" s="61">
        <f t="shared" si="5"/>
        <v>16</v>
      </c>
      <c r="P24" s="60">
        <f>VLOOKUP($A24,'Return Data'!$B$7:$R$2292,14,0)</f>
        <v>5.5651999999999999</v>
      </c>
      <c r="Q24" s="61">
        <f t="shared" si="6"/>
        <v>16</v>
      </c>
      <c r="R24" s="60">
        <f>VLOOKUP($A24,'Return Data'!$B$7:$R$2292,16,0)</f>
        <v>5.6597999999999997</v>
      </c>
      <c r="S24" s="62">
        <f t="shared" si="7"/>
        <v>18</v>
      </c>
    </row>
    <row r="25" spans="1:19" x14ac:dyDescent="0.3">
      <c r="A25" s="77" t="s">
        <v>626</v>
      </c>
      <c r="B25" s="59">
        <f>VLOOKUP($A25,'Return Data'!$B$7:$R$2292,3,0)</f>
        <v>44918</v>
      </c>
      <c r="C25" s="60">
        <f>VLOOKUP($A25,'Return Data'!$B$7:$R$2292,4,0)</f>
        <v>13.7525</v>
      </c>
      <c r="D25" s="60">
        <f>VLOOKUP($A25,'Return Data'!$B$7:$R$2292,9,0)</f>
        <v>6.0457999999999998</v>
      </c>
      <c r="E25" s="61">
        <f t="shared" si="0"/>
        <v>12</v>
      </c>
      <c r="F25" s="60">
        <f>VLOOKUP($A25,'Return Data'!$B$7:$R$2292,10,0)</f>
        <v>6.6773999999999996</v>
      </c>
      <c r="G25" s="61">
        <f t="shared" si="1"/>
        <v>13</v>
      </c>
      <c r="H25" s="60">
        <f>VLOOKUP($A25,'Return Data'!$B$7:$R$2292,11,0)</f>
        <v>5.9396000000000004</v>
      </c>
      <c r="I25" s="61">
        <f t="shared" si="2"/>
        <v>12</v>
      </c>
      <c r="J25" s="60">
        <f>VLOOKUP($A25,'Return Data'!$B$7:$R$2292,12,0)</f>
        <v>3.7052999999999998</v>
      </c>
      <c r="K25" s="61">
        <f t="shared" si="3"/>
        <v>8</v>
      </c>
      <c r="L25" s="60">
        <f>VLOOKUP($A25,'Return Data'!$B$7:$R$2292,13,0)</f>
        <v>3.7336999999999998</v>
      </c>
      <c r="M25" s="61">
        <f t="shared" si="4"/>
        <v>8</v>
      </c>
      <c r="N25" s="60">
        <f>VLOOKUP($A25,'Return Data'!$B$7:$R$2292,17,0)</f>
        <v>3.7801</v>
      </c>
      <c r="O25" s="61">
        <f t="shared" si="5"/>
        <v>10</v>
      </c>
      <c r="P25" s="60">
        <f>VLOOKUP($A25,'Return Data'!$B$7:$R$2292,14,0)</f>
        <v>6.2026000000000003</v>
      </c>
      <c r="Q25" s="61">
        <f t="shared" si="6"/>
        <v>8</v>
      </c>
      <c r="R25" s="60">
        <f>VLOOKUP($A25,'Return Data'!$B$7:$R$2292,16,0)</f>
        <v>7.5494000000000003</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6.3285388888888896</v>
      </c>
      <c r="E27" s="83"/>
      <c r="F27" s="84">
        <f>AVERAGE(F8:F25)</f>
        <v>7.1063000000000001</v>
      </c>
      <c r="G27" s="83"/>
      <c r="H27" s="84">
        <f>AVERAGE(H8:H25)</f>
        <v>6.4547166666666662</v>
      </c>
      <c r="I27" s="83"/>
      <c r="J27" s="84">
        <f>AVERAGE(J8:J25)</f>
        <v>3.4757944444444453</v>
      </c>
      <c r="K27" s="83"/>
      <c r="L27" s="84">
        <f>AVERAGE(L8:L25)</f>
        <v>3.5189499999999998</v>
      </c>
      <c r="M27" s="83"/>
      <c r="N27" s="84">
        <f>AVERAGE(N8:N25)</f>
        <v>3.8128777777777776</v>
      </c>
      <c r="O27" s="83"/>
      <c r="P27" s="84">
        <f>AVERAGE(P8:P25)</f>
        <v>6.1072944444444452</v>
      </c>
      <c r="Q27" s="83"/>
      <c r="R27" s="84">
        <f>AVERAGE(R8:R25)</f>
        <v>7.5434333333333337</v>
      </c>
      <c r="S27" s="85"/>
    </row>
    <row r="28" spans="1:19" x14ac:dyDescent="0.3">
      <c r="A28" s="82" t="s">
        <v>28</v>
      </c>
      <c r="B28" s="83"/>
      <c r="C28" s="83"/>
      <c r="D28" s="84">
        <f>MIN(D8:D25)</f>
        <v>5.3688000000000002</v>
      </c>
      <c r="E28" s="83"/>
      <c r="F28" s="84">
        <f>MIN(F8:F25)</f>
        <v>6.0911999999999997</v>
      </c>
      <c r="G28" s="83"/>
      <c r="H28" s="84">
        <f>MIN(H8:H25)</f>
        <v>5.1997</v>
      </c>
      <c r="I28" s="83"/>
      <c r="J28" s="84">
        <f>MIN(J8:J25)</f>
        <v>1.6520999999999999</v>
      </c>
      <c r="K28" s="83"/>
      <c r="L28" s="84">
        <f>MIN(L8:L25)</f>
        <v>1.7957000000000001</v>
      </c>
      <c r="M28" s="83"/>
      <c r="N28" s="84">
        <f>MIN(N8:N25)</f>
        <v>2.4750999999999999</v>
      </c>
      <c r="O28" s="83"/>
      <c r="P28" s="84">
        <f>MIN(P8:P25)</f>
        <v>4.9954999999999998</v>
      </c>
      <c r="Q28" s="83"/>
      <c r="R28" s="84">
        <f>MIN(R8:R25)</f>
        <v>5.6597999999999997</v>
      </c>
      <c r="S28" s="85"/>
    </row>
    <row r="29" spans="1:19" ht="15" thickBot="1" x14ac:dyDescent="0.35">
      <c r="A29" s="86" t="s">
        <v>29</v>
      </c>
      <c r="B29" s="87"/>
      <c r="C29" s="87"/>
      <c r="D29" s="88">
        <f>MAX(D8:D25)</f>
        <v>7.0659999999999998</v>
      </c>
      <c r="E29" s="87"/>
      <c r="F29" s="88">
        <f>MAX(F8:F25)</f>
        <v>8.8709000000000007</v>
      </c>
      <c r="G29" s="87"/>
      <c r="H29" s="88">
        <f>MAX(H8:H25)</f>
        <v>8.2965999999999998</v>
      </c>
      <c r="I29" s="87"/>
      <c r="J29" s="88">
        <f>MAX(J8:J25)</f>
        <v>5.4961000000000002</v>
      </c>
      <c r="K29" s="87"/>
      <c r="L29" s="88">
        <f>MAX(L8:L25)</f>
        <v>4.7218</v>
      </c>
      <c r="M29" s="87"/>
      <c r="N29" s="88">
        <f>MAX(N8:N25)</f>
        <v>4.9390000000000001</v>
      </c>
      <c r="O29" s="87"/>
      <c r="P29" s="88">
        <f>MAX(P8:P25)</f>
        <v>6.9650999999999996</v>
      </c>
      <c r="Q29" s="87"/>
      <c r="R29" s="88">
        <f>MAX(R8:R25)</f>
        <v>8.4801000000000002</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44918</v>
      </c>
      <c r="C8" s="122">
        <f>VLOOKUP($A8,'Return Data'!$B$7:$R$2292,4,0)</f>
        <v>92.711299999999994</v>
      </c>
      <c r="D8" s="122">
        <f>VLOOKUP($A8,'Return Data'!$B$7:$R$2292,9,0)</f>
        <v>6.3902999999999999</v>
      </c>
      <c r="E8" s="123">
        <f t="shared" ref="E8:E25" si="0">RANK(D8,D$8:D$25,0)</f>
        <v>4</v>
      </c>
      <c r="F8" s="122">
        <f>VLOOKUP($A8,'Return Data'!$B$7:$R$2292,10,0)</f>
        <v>7.3296999999999999</v>
      </c>
      <c r="G8" s="123">
        <f t="shared" ref="G8:G25" si="1">RANK(F8,F$8:F$25,0)</f>
        <v>4</v>
      </c>
      <c r="H8" s="122">
        <f>VLOOKUP($A8,'Return Data'!$B$7:$R$2292,11,0)</f>
        <v>6.9816000000000003</v>
      </c>
      <c r="I8" s="123">
        <f t="shared" ref="I8:I25" si="2">RANK(H8,H$8:H$25,0)</f>
        <v>5</v>
      </c>
      <c r="J8" s="122">
        <f>VLOOKUP($A8,'Return Data'!$B$7:$R$2292,12,0)</f>
        <v>4.2655000000000003</v>
      </c>
      <c r="K8" s="123">
        <f t="shared" ref="K8:K25" si="3">RANK(J8,J$8:J$25,0)</f>
        <v>3</v>
      </c>
      <c r="L8" s="122">
        <f>VLOOKUP($A8,'Return Data'!$B$7:$R$2292,13,0)</f>
        <v>4.1191000000000004</v>
      </c>
      <c r="M8" s="123">
        <f t="shared" ref="M8:M25" si="4">RANK(L8,L$8:L$25,0)</f>
        <v>3</v>
      </c>
      <c r="N8" s="122">
        <f>VLOOKUP($A8,'Return Data'!$B$7:$R$2292,17,0)</f>
        <v>4.1247999999999996</v>
      </c>
      <c r="O8" s="123">
        <f t="shared" ref="O8:O25" si="5">RANK(N8,N$8:N$25,0)</f>
        <v>3</v>
      </c>
      <c r="P8" s="122">
        <f>VLOOKUP($A8,'Return Data'!$B$7:$R$2292,14,0)</f>
        <v>6.5991</v>
      </c>
      <c r="Q8" s="123">
        <f t="shared" ref="Q8:Q25" si="6">RANK(P8,P$8:P$25,0)</f>
        <v>1</v>
      </c>
      <c r="R8" s="122">
        <f>VLOOKUP($A8,'Return Data'!$B$7:$R$2292,16,0)</f>
        <v>9.0059000000000005</v>
      </c>
      <c r="S8" s="123">
        <f t="shared" ref="S8:S25" si="7">RANK(R8,R$8:R$25,0)</f>
        <v>1</v>
      </c>
    </row>
    <row r="9" spans="1:19" x14ac:dyDescent="0.3">
      <c r="A9" s="120" t="s">
        <v>598</v>
      </c>
      <c r="B9" s="121">
        <f>VLOOKUP($A9,'Return Data'!$B$7:$R$2292,3,0)</f>
        <v>44918</v>
      </c>
      <c r="C9" s="122">
        <f>VLOOKUP($A9,'Return Data'!$B$7:$R$2292,4,0)</f>
        <v>14.1105</v>
      </c>
      <c r="D9" s="122">
        <f>VLOOKUP($A9,'Return Data'!$B$7:$R$2292,9,0)</f>
        <v>5.8220000000000001</v>
      </c>
      <c r="E9" s="123">
        <f t="shared" si="0"/>
        <v>10</v>
      </c>
      <c r="F9" s="122">
        <f>VLOOKUP($A9,'Return Data'!$B$7:$R$2292,10,0)</f>
        <v>6.5053000000000001</v>
      </c>
      <c r="G9" s="123">
        <f t="shared" si="1"/>
        <v>10</v>
      </c>
      <c r="H9" s="122">
        <f>VLOOKUP($A9,'Return Data'!$B$7:$R$2292,11,0)</f>
        <v>6.1820000000000004</v>
      </c>
      <c r="I9" s="123">
        <f t="shared" si="2"/>
        <v>8</v>
      </c>
      <c r="J9" s="122">
        <f>VLOOKUP($A9,'Return Data'!$B$7:$R$2292,12,0)</f>
        <v>3.7439</v>
      </c>
      <c r="K9" s="123">
        <f t="shared" si="3"/>
        <v>4</v>
      </c>
      <c r="L9" s="122">
        <f>VLOOKUP($A9,'Return Data'!$B$7:$R$2292,13,0)</f>
        <v>3.7033</v>
      </c>
      <c r="M9" s="123">
        <f t="shared" si="4"/>
        <v>4</v>
      </c>
      <c r="N9" s="122">
        <f>VLOOKUP($A9,'Return Data'!$B$7:$R$2292,17,0)</f>
        <v>3.7401</v>
      </c>
      <c r="O9" s="123">
        <f t="shared" si="5"/>
        <v>4</v>
      </c>
      <c r="P9" s="122">
        <f>VLOOKUP($A9,'Return Data'!$B$7:$R$2292,14,0)</f>
        <v>6.2282000000000002</v>
      </c>
      <c r="Q9" s="123">
        <f t="shared" si="6"/>
        <v>4</v>
      </c>
      <c r="R9" s="122">
        <f>VLOOKUP($A9,'Return Data'!$B$7:$R$2292,16,0)</f>
        <v>6.5228000000000002</v>
      </c>
      <c r="S9" s="123">
        <f t="shared" si="7"/>
        <v>15</v>
      </c>
    </row>
    <row r="10" spans="1:19" x14ac:dyDescent="0.3">
      <c r="A10" s="120" t="s">
        <v>1913</v>
      </c>
      <c r="B10" s="121">
        <f>VLOOKUP($A10,'Return Data'!$B$7:$R$2292,3,0)</f>
        <v>44918</v>
      </c>
      <c r="C10" s="122">
        <f>VLOOKUP($A10,'Return Data'!$B$7:$R$2292,4,0)</f>
        <v>22.564900000000002</v>
      </c>
      <c r="D10" s="122">
        <f>VLOOKUP($A10,'Return Data'!$B$7:$R$2292,9,0)</f>
        <v>6.3140999999999998</v>
      </c>
      <c r="E10" s="123">
        <f t="shared" si="0"/>
        <v>6</v>
      </c>
      <c r="F10" s="122">
        <f>VLOOKUP($A10,'Return Data'!$B$7:$R$2292,10,0)</f>
        <v>6.0225</v>
      </c>
      <c r="G10" s="123">
        <f t="shared" si="1"/>
        <v>16</v>
      </c>
      <c r="H10" s="122">
        <f>VLOOKUP($A10,'Return Data'!$B$7:$R$2292,11,0)</f>
        <v>5.6677999999999997</v>
      </c>
      <c r="I10" s="123">
        <f t="shared" si="2"/>
        <v>9</v>
      </c>
      <c r="J10" s="122">
        <f>VLOOKUP($A10,'Return Data'!$B$7:$R$2292,12,0)</f>
        <v>1.3086</v>
      </c>
      <c r="K10" s="123">
        <f t="shared" si="3"/>
        <v>18</v>
      </c>
      <c r="L10" s="122">
        <f>VLOOKUP($A10,'Return Data'!$B$7:$R$2292,13,0)</f>
        <v>1.4331</v>
      </c>
      <c r="M10" s="123">
        <f t="shared" si="4"/>
        <v>18</v>
      </c>
      <c r="N10" s="122">
        <f>VLOOKUP($A10,'Return Data'!$B$7:$R$2292,17,0)</f>
        <v>1.9442999999999999</v>
      </c>
      <c r="O10" s="123">
        <f t="shared" si="5"/>
        <v>18</v>
      </c>
      <c r="P10" s="122">
        <f>VLOOKUP($A10,'Return Data'!$B$7:$R$2292,14,0)</f>
        <v>4.4816000000000003</v>
      </c>
      <c r="Q10" s="123">
        <f t="shared" si="6"/>
        <v>18</v>
      </c>
      <c r="R10" s="122">
        <f>VLOOKUP($A10,'Return Data'!$B$7:$R$2292,16,0)</f>
        <v>5.9279000000000002</v>
      </c>
      <c r="S10" s="123">
        <f t="shared" si="7"/>
        <v>17</v>
      </c>
    </row>
    <row r="11" spans="1:19" x14ac:dyDescent="0.3">
      <c r="A11" s="120" t="s">
        <v>600</v>
      </c>
      <c r="B11" s="121">
        <f>VLOOKUP($A11,'Return Data'!$B$7:$R$2292,3,0)</f>
        <v>44918</v>
      </c>
      <c r="C11" s="122">
        <f>VLOOKUP($A11,'Return Data'!$B$7:$R$2292,4,0)</f>
        <v>18.3386</v>
      </c>
      <c r="D11" s="122">
        <f>VLOOKUP($A11,'Return Data'!$B$7:$R$2292,9,0)</f>
        <v>5.7995000000000001</v>
      </c>
      <c r="E11" s="123">
        <f t="shared" si="0"/>
        <v>11</v>
      </c>
      <c r="F11" s="122">
        <f>VLOOKUP($A11,'Return Data'!$B$7:$R$2292,10,0)</f>
        <v>6.0387000000000004</v>
      </c>
      <c r="G11" s="123">
        <f t="shared" si="1"/>
        <v>15</v>
      </c>
      <c r="H11" s="122">
        <f>VLOOKUP($A11,'Return Data'!$B$7:$R$2292,11,0)</f>
        <v>5.0608000000000004</v>
      </c>
      <c r="I11" s="123">
        <f t="shared" si="2"/>
        <v>16</v>
      </c>
      <c r="J11" s="122">
        <f>VLOOKUP($A11,'Return Data'!$B$7:$R$2292,12,0)</f>
        <v>2.8031999999999999</v>
      </c>
      <c r="K11" s="123">
        <f t="shared" si="3"/>
        <v>12</v>
      </c>
      <c r="L11" s="122">
        <f>VLOOKUP($A11,'Return Data'!$B$7:$R$2292,13,0)</f>
        <v>2.8940000000000001</v>
      </c>
      <c r="M11" s="123">
        <f t="shared" si="4"/>
        <v>12</v>
      </c>
      <c r="N11" s="122">
        <f>VLOOKUP($A11,'Return Data'!$B$7:$R$2292,17,0)</f>
        <v>2.9293999999999998</v>
      </c>
      <c r="O11" s="123">
        <f t="shared" si="5"/>
        <v>15</v>
      </c>
      <c r="P11" s="122">
        <f>VLOOKUP($A11,'Return Data'!$B$7:$R$2292,14,0)</f>
        <v>5.0480999999999998</v>
      </c>
      <c r="Q11" s="123">
        <f t="shared" si="6"/>
        <v>16</v>
      </c>
      <c r="R11" s="122">
        <f>VLOOKUP($A11,'Return Data'!$B$7:$R$2292,16,0)</f>
        <v>7.0681000000000003</v>
      </c>
      <c r="S11" s="123">
        <f t="shared" si="7"/>
        <v>8</v>
      </c>
    </row>
    <row r="12" spans="1:19" x14ac:dyDescent="0.3">
      <c r="A12" s="120" t="s">
        <v>602</v>
      </c>
      <c r="B12" s="121">
        <f>VLOOKUP($A12,'Return Data'!$B$7:$R$2292,3,0)</f>
        <v>44918</v>
      </c>
      <c r="C12" s="122">
        <f>VLOOKUP($A12,'Return Data'!$B$7:$R$2292,4,0)</f>
        <v>13.317500000000001</v>
      </c>
      <c r="D12" s="122">
        <f>VLOOKUP($A12,'Return Data'!$B$7:$R$2292,9,0)</f>
        <v>6.3365999999999998</v>
      </c>
      <c r="E12" s="123">
        <f t="shared" si="0"/>
        <v>5</v>
      </c>
      <c r="F12" s="122">
        <f>VLOOKUP($A12,'Return Data'!$B$7:$R$2292,10,0)</f>
        <v>8.5545000000000009</v>
      </c>
      <c r="G12" s="123">
        <f t="shared" si="1"/>
        <v>1</v>
      </c>
      <c r="H12" s="122">
        <f>VLOOKUP($A12,'Return Data'!$B$7:$R$2292,11,0)</f>
        <v>7.1969000000000003</v>
      </c>
      <c r="I12" s="123">
        <f t="shared" si="2"/>
        <v>3</v>
      </c>
      <c r="J12" s="122">
        <f>VLOOKUP($A12,'Return Data'!$B$7:$R$2292,12,0)</f>
        <v>1.4936</v>
      </c>
      <c r="K12" s="123">
        <f t="shared" si="3"/>
        <v>17</v>
      </c>
      <c r="L12" s="122">
        <f>VLOOKUP($A12,'Return Data'!$B$7:$R$2292,13,0)</f>
        <v>2.0278999999999998</v>
      </c>
      <c r="M12" s="123">
        <f t="shared" si="4"/>
        <v>17</v>
      </c>
      <c r="N12" s="122">
        <f>VLOOKUP($A12,'Return Data'!$B$7:$R$2292,17,0)</f>
        <v>2.7536</v>
      </c>
      <c r="O12" s="123">
        <f t="shared" si="5"/>
        <v>16</v>
      </c>
      <c r="P12" s="122">
        <f>VLOOKUP($A12,'Return Data'!$B$7:$R$2292,14,0)</f>
        <v>4.8826999999999998</v>
      </c>
      <c r="Q12" s="123">
        <f t="shared" si="6"/>
        <v>17</v>
      </c>
      <c r="R12" s="122">
        <f>VLOOKUP($A12,'Return Data'!$B$7:$R$2292,16,0)</f>
        <v>6.9100999999999999</v>
      </c>
      <c r="S12" s="123">
        <f t="shared" si="7"/>
        <v>12</v>
      </c>
    </row>
    <row r="13" spans="1:19" x14ac:dyDescent="0.3">
      <c r="A13" s="120" t="s">
        <v>605</v>
      </c>
      <c r="B13" s="121">
        <f>VLOOKUP($A13,'Return Data'!$B$7:$R$2292,3,0)</f>
        <v>44918</v>
      </c>
      <c r="C13" s="122">
        <f>VLOOKUP($A13,'Return Data'!$B$7:$R$2292,4,0)</f>
        <v>82.101799999999997</v>
      </c>
      <c r="D13" s="122">
        <f>VLOOKUP($A13,'Return Data'!$B$7:$R$2292,9,0)</f>
        <v>5.5004</v>
      </c>
      <c r="E13" s="123">
        <f t="shared" si="0"/>
        <v>15</v>
      </c>
      <c r="F13" s="122">
        <f>VLOOKUP($A13,'Return Data'!$B$7:$R$2292,10,0)</f>
        <v>6.1669</v>
      </c>
      <c r="G13" s="123">
        <f t="shared" si="1"/>
        <v>13</v>
      </c>
      <c r="H13" s="122">
        <f>VLOOKUP($A13,'Return Data'!$B$7:$R$2292,11,0)</f>
        <v>5.2672999999999996</v>
      </c>
      <c r="I13" s="123">
        <f t="shared" si="2"/>
        <v>15</v>
      </c>
      <c r="J13" s="122">
        <f>VLOOKUP($A13,'Return Data'!$B$7:$R$2292,12,0)</f>
        <v>3.0707</v>
      </c>
      <c r="K13" s="123">
        <f t="shared" si="3"/>
        <v>10</v>
      </c>
      <c r="L13" s="122">
        <f>VLOOKUP($A13,'Return Data'!$B$7:$R$2292,13,0)</f>
        <v>3.1172</v>
      </c>
      <c r="M13" s="123">
        <f t="shared" si="4"/>
        <v>10</v>
      </c>
      <c r="N13" s="122">
        <f>VLOOKUP($A13,'Return Data'!$B$7:$R$2292,17,0)</f>
        <v>3.4826999999999999</v>
      </c>
      <c r="O13" s="123">
        <f t="shared" si="5"/>
        <v>9</v>
      </c>
      <c r="P13" s="122">
        <f>VLOOKUP($A13,'Return Data'!$B$7:$R$2292,14,0)</f>
        <v>5.2977999999999996</v>
      </c>
      <c r="Q13" s="123">
        <f t="shared" si="6"/>
        <v>14</v>
      </c>
      <c r="R13" s="122">
        <f>VLOOKUP($A13,'Return Data'!$B$7:$R$2292,16,0)</f>
        <v>8.6005000000000003</v>
      </c>
      <c r="S13" s="123">
        <f t="shared" si="7"/>
        <v>2</v>
      </c>
    </row>
    <row r="14" spans="1:19" x14ac:dyDescent="0.3">
      <c r="A14" s="120" t="s">
        <v>608</v>
      </c>
      <c r="B14" s="121">
        <f>VLOOKUP($A14,'Return Data'!$B$7:$R$2292,3,0)</f>
        <v>44918</v>
      </c>
      <c r="C14" s="122">
        <f>VLOOKUP($A14,'Return Data'!$B$7:$R$2292,4,0)</f>
        <v>26.7302</v>
      </c>
      <c r="D14" s="122">
        <f>VLOOKUP($A14,'Return Data'!$B$7:$R$2292,9,0)</f>
        <v>5.6520000000000001</v>
      </c>
      <c r="E14" s="123">
        <f t="shared" si="0"/>
        <v>14</v>
      </c>
      <c r="F14" s="122">
        <f>VLOOKUP($A14,'Return Data'!$B$7:$R$2292,10,0)</f>
        <v>6.8804999999999996</v>
      </c>
      <c r="G14" s="123">
        <f t="shared" si="1"/>
        <v>6</v>
      </c>
      <c r="H14" s="122">
        <f>VLOOKUP($A14,'Return Data'!$B$7:$R$2292,11,0)</f>
        <v>7.0286999999999997</v>
      </c>
      <c r="I14" s="123">
        <f t="shared" si="2"/>
        <v>4</v>
      </c>
      <c r="J14" s="122">
        <f>VLOOKUP($A14,'Return Data'!$B$7:$R$2292,12,0)</f>
        <v>3.2646999999999999</v>
      </c>
      <c r="K14" s="123">
        <f t="shared" si="3"/>
        <v>8</v>
      </c>
      <c r="L14" s="122">
        <f>VLOOKUP($A14,'Return Data'!$B$7:$R$2292,13,0)</f>
        <v>3.1886999999999999</v>
      </c>
      <c r="M14" s="123">
        <f t="shared" si="4"/>
        <v>9</v>
      </c>
      <c r="N14" s="122">
        <f>VLOOKUP($A14,'Return Data'!$B$7:$R$2292,17,0)</f>
        <v>3.6576</v>
      </c>
      <c r="O14" s="123">
        <f t="shared" si="5"/>
        <v>6</v>
      </c>
      <c r="P14" s="122">
        <f>VLOOKUP($A14,'Return Data'!$B$7:$R$2292,14,0)</f>
        <v>6.2407000000000004</v>
      </c>
      <c r="Q14" s="123">
        <f t="shared" si="6"/>
        <v>3</v>
      </c>
      <c r="R14" s="122">
        <f>VLOOKUP($A14,'Return Data'!$B$7:$R$2292,16,0)</f>
        <v>8.1880000000000006</v>
      </c>
      <c r="S14" s="123">
        <f t="shared" si="7"/>
        <v>3</v>
      </c>
    </row>
    <row r="15" spans="1:19" x14ac:dyDescent="0.3">
      <c r="A15" s="94" t="s">
        <v>1681</v>
      </c>
      <c r="B15" s="121">
        <f>VLOOKUP($A15,'Return Data'!$B$7:$R$2292,3,0)</f>
        <v>44918</v>
      </c>
      <c r="C15" s="122">
        <f>VLOOKUP($A15,'Return Data'!$B$7:$R$2292,4,0)</f>
        <v>60.622500000000002</v>
      </c>
      <c r="D15" s="122">
        <f>VLOOKUP($A15,'Return Data'!$B$7:$R$2292,9,0)</f>
        <v>6.2758000000000003</v>
      </c>
      <c r="E15" s="123">
        <f t="shared" si="0"/>
        <v>8</v>
      </c>
      <c r="F15" s="122">
        <f>VLOOKUP($A15,'Return Data'!$B$7:$R$2292,10,0)</f>
        <v>8.5245999999999995</v>
      </c>
      <c r="G15" s="123">
        <f t="shared" si="1"/>
        <v>2</v>
      </c>
      <c r="H15" s="122">
        <f>VLOOKUP($A15,'Return Data'!$B$7:$R$2292,11,0)</f>
        <v>7.9428000000000001</v>
      </c>
      <c r="I15" s="123">
        <f t="shared" si="2"/>
        <v>1</v>
      </c>
      <c r="J15" s="122">
        <f>VLOOKUP($A15,'Return Data'!$B$7:$R$2292,12,0)</f>
        <v>2.4115000000000002</v>
      </c>
      <c r="K15" s="123">
        <f t="shared" si="3"/>
        <v>14</v>
      </c>
      <c r="L15" s="122">
        <f>VLOOKUP($A15,'Return Data'!$B$7:$R$2292,13,0)</f>
        <v>2.1438999999999999</v>
      </c>
      <c r="M15" s="123">
        <f t="shared" si="4"/>
        <v>16</v>
      </c>
      <c r="N15" s="122">
        <f>VLOOKUP($A15,'Return Data'!$B$7:$R$2292,17,0)</f>
        <v>3.1465000000000001</v>
      </c>
      <c r="O15" s="123">
        <f t="shared" si="5"/>
        <v>12</v>
      </c>
      <c r="P15" s="122">
        <f>VLOOKUP($A15,'Return Data'!$B$7:$R$2292,14,0)</f>
        <v>6.0823</v>
      </c>
      <c r="Q15" s="123">
        <f t="shared" si="6"/>
        <v>6</v>
      </c>
      <c r="R15" s="122">
        <f>VLOOKUP($A15,'Return Data'!$B$7:$R$2292,16,0)</f>
        <v>7.2496999999999998</v>
      </c>
      <c r="S15" s="123">
        <f t="shared" si="7"/>
        <v>6</v>
      </c>
    </row>
    <row r="16" spans="1:19" x14ac:dyDescent="0.3">
      <c r="A16" s="120" t="s">
        <v>610</v>
      </c>
      <c r="B16" s="121">
        <f>VLOOKUP($A16,'Return Data'!$B$7:$R$2292,3,0)</f>
        <v>44918</v>
      </c>
      <c r="C16" s="122">
        <f>VLOOKUP($A16,'Return Data'!$B$7:$R$2292,4,0)</f>
        <v>24.527899999999999</v>
      </c>
      <c r="D16" s="122">
        <f>VLOOKUP($A16,'Return Data'!$B$7:$R$2292,9,0)</f>
        <v>5.7211999999999996</v>
      </c>
      <c r="E16" s="123">
        <f t="shared" si="0"/>
        <v>13</v>
      </c>
      <c r="F16" s="122">
        <f>VLOOKUP($A16,'Return Data'!$B$7:$R$2292,10,0)</f>
        <v>6.6647999999999996</v>
      </c>
      <c r="G16" s="123">
        <f t="shared" si="1"/>
        <v>9</v>
      </c>
      <c r="H16" s="122">
        <f>VLOOKUP($A16,'Return Data'!$B$7:$R$2292,11,0)</f>
        <v>7.4554</v>
      </c>
      <c r="I16" s="123">
        <f t="shared" si="2"/>
        <v>2</v>
      </c>
      <c r="J16" s="122">
        <f>VLOOKUP($A16,'Return Data'!$B$7:$R$2292,12,0)</f>
        <v>5.1806000000000001</v>
      </c>
      <c r="K16" s="123">
        <f t="shared" si="3"/>
        <v>1</v>
      </c>
      <c r="L16" s="122">
        <f>VLOOKUP($A16,'Return Data'!$B$7:$R$2292,13,0)</f>
        <v>4.4020000000000001</v>
      </c>
      <c r="M16" s="123">
        <f t="shared" si="4"/>
        <v>1</v>
      </c>
      <c r="N16" s="122">
        <f>VLOOKUP($A16,'Return Data'!$B$7:$R$2292,17,0)</f>
        <v>4.3383000000000003</v>
      </c>
      <c r="O16" s="123">
        <f t="shared" si="5"/>
        <v>2</v>
      </c>
      <c r="P16" s="122">
        <f>VLOOKUP($A16,'Return Data'!$B$7:$R$2292,14,0)</f>
        <v>6.3113000000000001</v>
      </c>
      <c r="Q16" s="123">
        <f t="shared" si="6"/>
        <v>2</v>
      </c>
      <c r="R16" s="122">
        <f>VLOOKUP($A16,'Return Data'!$B$7:$R$2292,16,0)</f>
        <v>6.9382000000000001</v>
      </c>
      <c r="S16" s="123">
        <f t="shared" si="7"/>
        <v>10</v>
      </c>
    </row>
    <row r="17" spans="1:19" x14ac:dyDescent="0.3">
      <c r="A17" s="120" t="s">
        <v>613</v>
      </c>
      <c r="B17" s="121">
        <f>VLOOKUP($A17,'Return Data'!$B$7:$R$2292,3,0)</f>
        <v>44918</v>
      </c>
      <c r="C17" s="122">
        <f>VLOOKUP($A17,'Return Data'!$B$7:$R$2292,4,0)</f>
        <v>15.972899999999999</v>
      </c>
      <c r="D17" s="122">
        <f>VLOOKUP($A17,'Return Data'!$B$7:$R$2292,9,0)</f>
        <v>6.3013000000000003</v>
      </c>
      <c r="E17" s="123">
        <f t="shared" si="0"/>
        <v>7</v>
      </c>
      <c r="F17" s="122">
        <f>VLOOKUP($A17,'Return Data'!$B$7:$R$2292,10,0)</f>
        <v>6.2015000000000002</v>
      </c>
      <c r="G17" s="123">
        <f t="shared" si="1"/>
        <v>12</v>
      </c>
      <c r="H17" s="122">
        <f>VLOOKUP($A17,'Return Data'!$B$7:$R$2292,11,0)</f>
        <v>5.452</v>
      </c>
      <c r="I17" s="123">
        <f t="shared" si="2"/>
        <v>13</v>
      </c>
      <c r="J17" s="122">
        <f>VLOOKUP($A17,'Return Data'!$B$7:$R$2292,12,0)</f>
        <v>2.2477999999999998</v>
      </c>
      <c r="K17" s="123">
        <f t="shared" si="3"/>
        <v>15</v>
      </c>
      <c r="L17" s="122">
        <f>VLOOKUP($A17,'Return Data'!$B$7:$R$2292,13,0)</f>
        <v>2.5975999999999999</v>
      </c>
      <c r="M17" s="123">
        <f t="shared" si="4"/>
        <v>14</v>
      </c>
      <c r="N17" s="122">
        <f>VLOOKUP($A17,'Return Data'!$B$7:$R$2292,17,0)</f>
        <v>3.1821000000000002</v>
      </c>
      <c r="O17" s="123">
        <f t="shared" si="5"/>
        <v>11</v>
      </c>
      <c r="P17" s="122">
        <f>VLOOKUP($A17,'Return Data'!$B$7:$R$2292,14,0)</f>
        <v>5.8643000000000001</v>
      </c>
      <c r="Q17" s="123">
        <f t="shared" si="6"/>
        <v>9</v>
      </c>
      <c r="R17" s="122">
        <f>VLOOKUP($A17,'Return Data'!$B$7:$R$2292,16,0)</f>
        <v>6.9696999999999996</v>
      </c>
      <c r="S17" s="123">
        <f t="shared" si="7"/>
        <v>9</v>
      </c>
    </row>
    <row r="18" spans="1:19" x14ac:dyDescent="0.3">
      <c r="A18" s="120" t="s">
        <v>614</v>
      </c>
      <c r="B18" s="121">
        <f>VLOOKUP($A18,'Return Data'!$B$7:$R$2292,3,0)</f>
        <v>44918</v>
      </c>
      <c r="C18" s="122">
        <f>VLOOKUP($A18,'Return Data'!$B$7:$R$2292,4,0)</f>
        <v>2631.2602999999999</v>
      </c>
      <c r="D18" s="122">
        <f>VLOOKUP($A18,'Return Data'!$B$7:$R$2292,9,0)</f>
        <v>6.0505000000000004</v>
      </c>
      <c r="E18" s="123">
        <f t="shared" si="0"/>
        <v>9</v>
      </c>
      <c r="F18" s="122">
        <f>VLOOKUP($A18,'Return Data'!$B$7:$R$2292,10,0)</f>
        <v>6.7043999999999997</v>
      </c>
      <c r="G18" s="123">
        <f t="shared" si="1"/>
        <v>8</v>
      </c>
      <c r="H18" s="122">
        <f>VLOOKUP($A18,'Return Data'!$B$7:$R$2292,11,0)</f>
        <v>5.6562999999999999</v>
      </c>
      <c r="I18" s="123">
        <f t="shared" si="2"/>
        <v>10</v>
      </c>
      <c r="J18" s="122">
        <f>VLOOKUP($A18,'Return Data'!$B$7:$R$2292,12,0)</f>
        <v>2.6362000000000001</v>
      </c>
      <c r="K18" s="123">
        <f t="shared" si="3"/>
        <v>13</v>
      </c>
      <c r="L18" s="122">
        <f>VLOOKUP($A18,'Return Data'!$B$7:$R$2292,13,0)</f>
        <v>2.8628</v>
      </c>
      <c r="M18" s="123">
        <f t="shared" si="4"/>
        <v>13</v>
      </c>
      <c r="N18" s="122">
        <f>VLOOKUP($A18,'Return Data'!$B$7:$R$2292,17,0)</f>
        <v>3.1333000000000002</v>
      </c>
      <c r="O18" s="123">
        <f t="shared" si="5"/>
        <v>14</v>
      </c>
      <c r="P18" s="122">
        <f>VLOOKUP($A18,'Return Data'!$B$7:$R$2292,14,0)</f>
        <v>5.3742999999999999</v>
      </c>
      <c r="Q18" s="123">
        <f t="shared" si="6"/>
        <v>13</v>
      </c>
      <c r="R18" s="122">
        <f>VLOOKUP($A18,'Return Data'!$B$7:$R$2292,16,0)</f>
        <v>6.4825999999999997</v>
      </c>
      <c r="S18" s="123">
        <f t="shared" si="7"/>
        <v>16</v>
      </c>
    </row>
    <row r="19" spans="1:19" x14ac:dyDescent="0.3">
      <c r="A19" s="120" t="s">
        <v>616</v>
      </c>
      <c r="B19" s="121">
        <f>VLOOKUP($A19,'Return Data'!$B$7:$R$2292,3,0)</f>
        <v>44918</v>
      </c>
      <c r="C19" s="122">
        <f>VLOOKUP($A19,'Return Data'!$B$7:$R$2292,4,0)</f>
        <v>3112.2026000000001</v>
      </c>
      <c r="D19" s="122">
        <f>VLOOKUP($A19,'Return Data'!$B$7:$R$2292,9,0)</f>
        <v>5.0099</v>
      </c>
      <c r="E19" s="123">
        <f t="shared" si="0"/>
        <v>18</v>
      </c>
      <c r="F19" s="122">
        <f>VLOOKUP($A19,'Return Data'!$B$7:$R$2292,10,0)</f>
        <v>6.7744</v>
      </c>
      <c r="G19" s="123">
        <f t="shared" si="1"/>
        <v>7</v>
      </c>
      <c r="H19" s="122">
        <f>VLOOKUP($A19,'Return Data'!$B$7:$R$2292,11,0)</f>
        <v>6.2065999999999999</v>
      </c>
      <c r="I19" s="123">
        <f t="shared" si="2"/>
        <v>7</v>
      </c>
      <c r="J19" s="122">
        <f>VLOOKUP($A19,'Return Data'!$B$7:$R$2292,12,0)</f>
        <v>3.6949000000000001</v>
      </c>
      <c r="K19" s="123">
        <f t="shared" si="3"/>
        <v>5</v>
      </c>
      <c r="L19" s="122">
        <f>VLOOKUP($A19,'Return Data'!$B$7:$R$2292,13,0)</f>
        <v>3.5956000000000001</v>
      </c>
      <c r="M19" s="123">
        <f t="shared" si="4"/>
        <v>6</v>
      </c>
      <c r="N19" s="122">
        <f>VLOOKUP($A19,'Return Data'!$B$7:$R$2292,17,0)</f>
        <v>3.7399</v>
      </c>
      <c r="O19" s="123">
        <f t="shared" si="5"/>
        <v>5</v>
      </c>
      <c r="P19" s="122">
        <f>VLOOKUP($A19,'Return Data'!$B$7:$R$2292,14,0)</f>
        <v>5.6391</v>
      </c>
      <c r="Q19" s="123">
        <f t="shared" si="6"/>
        <v>10</v>
      </c>
      <c r="R19" s="122">
        <f>VLOOKUP($A19,'Return Data'!$B$7:$R$2292,16,0)</f>
        <v>7.7206000000000001</v>
      </c>
      <c r="S19" s="123">
        <f t="shared" si="7"/>
        <v>4</v>
      </c>
    </row>
    <row r="20" spans="1:19" x14ac:dyDescent="0.3">
      <c r="A20" s="94" t="s">
        <v>1601</v>
      </c>
      <c r="B20" s="121">
        <f>VLOOKUP($A20,'Return Data'!$B$7:$R$2292,3,0)</f>
        <v>44918</v>
      </c>
      <c r="C20" s="122">
        <f>VLOOKUP($A20,'Return Data'!$B$7:$R$2292,4,0)</f>
        <v>49.225299999999997</v>
      </c>
      <c r="D20" s="122">
        <f>VLOOKUP($A20,'Return Data'!$B$7:$R$2292,9,0)</f>
        <v>6.7051999999999996</v>
      </c>
      <c r="E20" s="123">
        <f t="shared" si="0"/>
        <v>1</v>
      </c>
      <c r="F20" s="122">
        <f>VLOOKUP($A20,'Return Data'!$B$7:$R$2292,10,0)</f>
        <v>7.7864000000000004</v>
      </c>
      <c r="G20" s="123">
        <f t="shared" si="1"/>
        <v>3</v>
      </c>
      <c r="H20" s="122">
        <f>VLOOKUP($A20,'Return Data'!$B$7:$R$2292,11,0)</f>
        <v>6.9394999999999998</v>
      </c>
      <c r="I20" s="123">
        <f t="shared" si="2"/>
        <v>6</v>
      </c>
      <c r="J20" s="122">
        <f>VLOOKUP($A20,'Return Data'!$B$7:$R$2292,12,0)</f>
        <v>4.2950999999999997</v>
      </c>
      <c r="K20" s="123">
        <f t="shared" si="3"/>
        <v>2</v>
      </c>
      <c r="L20" s="122">
        <f>VLOOKUP($A20,'Return Data'!$B$7:$R$2292,13,0)</f>
        <v>4.2971000000000004</v>
      </c>
      <c r="M20" s="123">
        <f t="shared" si="4"/>
        <v>2</v>
      </c>
      <c r="N20" s="122">
        <f>VLOOKUP($A20,'Return Data'!$B$7:$R$2292,17,0)</f>
        <v>4.5415000000000001</v>
      </c>
      <c r="O20" s="123">
        <f t="shared" si="5"/>
        <v>1</v>
      </c>
      <c r="P20" s="122">
        <f>VLOOKUP($A20,'Return Data'!$B$7:$R$2292,14,0)</f>
        <v>6.1952999999999996</v>
      </c>
      <c r="Q20" s="123">
        <f t="shared" si="6"/>
        <v>5</v>
      </c>
      <c r="R20" s="122">
        <f>VLOOKUP($A20,'Return Data'!$B$7:$R$2292,16,0)</f>
        <v>7.4130000000000003</v>
      </c>
      <c r="S20" s="123">
        <f t="shared" si="7"/>
        <v>5</v>
      </c>
    </row>
    <row r="21" spans="1:19" x14ac:dyDescent="0.3">
      <c r="A21" s="120" t="s">
        <v>1890</v>
      </c>
      <c r="B21" s="121">
        <f>VLOOKUP($A21,'Return Data'!$B$7:$R$2292,3,0)</f>
        <v>44918</v>
      </c>
      <c r="C21" s="122">
        <f>VLOOKUP($A21,'Return Data'!$B$7:$R$2292,4,0)</f>
        <v>36.018300000000004</v>
      </c>
      <c r="D21" s="122">
        <f>VLOOKUP($A21,'Return Data'!$B$7:$R$2292,9,0)</f>
        <v>5.0266999999999999</v>
      </c>
      <c r="E21" s="123">
        <f t="shared" si="0"/>
        <v>17</v>
      </c>
      <c r="F21" s="122">
        <f>VLOOKUP($A21,'Return Data'!$B$7:$R$2292,10,0)</f>
        <v>5.4175000000000004</v>
      </c>
      <c r="G21" s="123">
        <f t="shared" si="1"/>
        <v>18</v>
      </c>
      <c r="H21" s="122">
        <f>VLOOKUP($A21,'Return Data'!$B$7:$R$2292,11,0)</f>
        <v>4.5747</v>
      </c>
      <c r="I21" s="123">
        <f t="shared" si="2"/>
        <v>18</v>
      </c>
      <c r="J21" s="122">
        <f>VLOOKUP($A21,'Return Data'!$B$7:$R$2292,12,0)</f>
        <v>2.9813999999999998</v>
      </c>
      <c r="K21" s="123">
        <f t="shared" si="3"/>
        <v>11</v>
      </c>
      <c r="L21" s="122">
        <f>VLOOKUP($A21,'Return Data'!$B$7:$R$2292,13,0)</f>
        <v>3.0404</v>
      </c>
      <c r="M21" s="123">
        <f t="shared" si="4"/>
        <v>11</v>
      </c>
      <c r="N21" s="122">
        <f>VLOOKUP($A21,'Return Data'!$B$7:$R$2292,17,0)</f>
        <v>3.5916000000000001</v>
      </c>
      <c r="O21" s="123">
        <f t="shared" si="5"/>
        <v>7</v>
      </c>
      <c r="P21" s="122">
        <f>VLOOKUP($A21,'Return Data'!$B$7:$R$2292,14,0)</f>
        <v>5.5277000000000003</v>
      </c>
      <c r="Q21" s="123">
        <f t="shared" si="6"/>
        <v>11</v>
      </c>
      <c r="R21" s="122">
        <f>VLOOKUP($A21,'Return Data'!$B$7:$R$2292,16,0)</f>
        <v>6.6479999999999997</v>
      </c>
      <c r="S21" s="123">
        <f t="shared" si="7"/>
        <v>14</v>
      </c>
    </row>
    <row r="22" spans="1:19" x14ac:dyDescent="0.3">
      <c r="A22" s="120" t="s">
        <v>619</v>
      </c>
      <c r="B22" s="121">
        <f>VLOOKUP($A22,'Return Data'!$B$7:$R$2292,3,0)</f>
        <v>44918</v>
      </c>
      <c r="C22" s="122">
        <f>VLOOKUP($A22,'Return Data'!$B$7:$R$2292,4,0)</f>
        <v>12.860099999999999</v>
      </c>
      <c r="D22" s="122">
        <f>VLOOKUP($A22,'Return Data'!$B$7:$R$2292,9,0)</f>
        <v>6.4005999999999998</v>
      </c>
      <c r="E22" s="123">
        <f t="shared" si="0"/>
        <v>3</v>
      </c>
      <c r="F22" s="122">
        <f>VLOOKUP($A22,'Return Data'!$B$7:$R$2292,10,0)</f>
        <v>6.8906999999999998</v>
      </c>
      <c r="G22" s="123">
        <f t="shared" si="1"/>
        <v>5</v>
      </c>
      <c r="H22" s="122">
        <f>VLOOKUP($A22,'Return Data'!$B$7:$R$2292,11,0)</f>
        <v>5.5441000000000003</v>
      </c>
      <c r="I22" s="123">
        <f t="shared" si="2"/>
        <v>12</v>
      </c>
      <c r="J22" s="122">
        <f>VLOOKUP($A22,'Return Data'!$B$7:$R$2292,12,0)</f>
        <v>3.1690999999999998</v>
      </c>
      <c r="K22" s="123">
        <f t="shared" si="3"/>
        <v>9</v>
      </c>
      <c r="L22" s="122">
        <f>VLOOKUP($A22,'Return Data'!$B$7:$R$2292,13,0)</f>
        <v>3.2583000000000002</v>
      </c>
      <c r="M22" s="123">
        <f t="shared" si="4"/>
        <v>8</v>
      </c>
      <c r="N22" s="122">
        <f>VLOOKUP($A22,'Return Data'!$B$7:$R$2292,17,0)</f>
        <v>3.1412</v>
      </c>
      <c r="O22" s="123">
        <f t="shared" si="5"/>
        <v>13</v>
      </c>
      <c r="P22" s="122">
        <f>VLOOKUP($A22,'Return Data'!$B$7:$R$2292,14,0)</f>
        <v>5.4892000000000003</v>
      </c>
      <c r="Q22" s="123">
        <f t="shared" si="6"/>
        <v>12</v>
      </c>
      <c r="R22" s="122">
        <f>VLOOKUP($A22,'Return Data'!$B$7:$R$2292,16,0)</f>
        <v>6.6745000000000001</v>
      </c>
      <c r="S22" s="123">
        <f t="shared" si="7"/>
        <v>13</v>
      </c>
    </row>
    <row r="23" spans="1:19" x14ac:dyDescent="0.3">
      <c r="A23" s="120" t="s">
        <v>620</v>
      </c>
      <c r="B23" s="121">
        <f>VLOOKUP($A23,'Return Data'!$B$7:$R$2292,3,0)</f>
        <v>44918</v>
      </c>
      <c r="C23" s="122">
        <f>VLOOKUP($A23,'Return Data'!$B$7:$R$2292,4,0)</f>
        <v>33.415100000000002</v>
      </c>
      <c r="D23" s="122">
        <f>VLOOKUP($A23,'Return Data'!$B$7:$R$2292,9,0)</f>
        <v>6.5453000000000001</v>
      </c>
      <c r="E23" s="123">
        <f t="shared" si="0"/>
        <v>2</v>
      </c>
      <c r="F23" s="122">
        <f>VLOOKUP($A23,'Return Data'!$B$7:$R$2292,10,0)</f>
        <v>5.8333000000000004</v>
      </c>
      <c r="G23" s="123">
        <f t="shared" si="1"/>
        <v>17</v>
      </c>
      <c r="H23" s="122">
        <f>VLOOKUP($A23,'Return Data'!$B$7:$R$2292,11,0)</f>
        <v>5.3186</v>
      </c>
      <c r="I23" s="123">
        <f t="shared" si="2"/>
        <v>14</v>
      </c>
      <c r="J23" s="122">
        <f>VLOOKUP($A23,'Return Data'!$B$7:$R$2292,12,0)</f>
        <v>3.4948999999999999</v>
      </c>
      <c r="K23" s="123">
        <f t="shared" si="3"/>
        <v>6</v>
      </c>
      <c r="L23" s="122">
        <f>VLOOKUP($A23,'Return Data'!$B$7:$R$2292,13,0)</f>
        <v>3.6120999999999999</v>
      </c>
      <c r="M23" s="123">
        <f t="shared" si="4"/>
        <v>5</v>
      </c>
      <c r="N23" s="122">
        <f>VLOOKUP($A23,'Return Data'!$B$7:$R$2292,17,0)</f>
        <v>3.5891000000000002</v>
      </c>
      <c r="O23" s="123">
        <f t="shared" si="5"/>
        <v>8</v>
      </c>
      <c r="P23" s="122">
        <f>VLOOKUP($A23,'Return Data'!$B$7:$R$2292,14,0)</f>
        <v>5.9469000000000003</v>
      </c>
      <c r="Q23" s="123">
        <f t="shared" si="6"/>
        <v>7</v>
      </c>
      <c r="R23" s="122">
        <f>VLOOKUP($A23,'Return Data'!$B$7:$R$2292,16,0)</f>
        <v>6.9352999999999998</v>
      </c>
      <c r="S23" s="123">
        <f t="shared" si="7"/>
        <v>11</v>
      </c>
    </row>
    <row r="24" spans="1:19" x14ac:dyDescent="0.3">
      <c r="A24" s="120" t="s">
        <v>625</v>
      </c>
      <c r="B24" s="121">
        <f>VLOOKUP($A24,'Return Data'!$B$7:$R$2292,3,0)</f>
        <v>44918</v>
      </c>
      <c r="C24" s="122">
        <f>VLOOKUP($A24,'Return Data'!$B$7:$R$2292,4,0)</f>
        <v>12.6784</v>
      </c>
      <c r="D24" s="122">
        <f>VLOOKUP($A24,'Return Data'!$B$7:$R$2292,9,0)</f>
        <v>5.4074999999999998</v>
      </c>
      <c r="E24" s="123">
        <f t="shared" si="0"/>
        <v>16</v>
      </c>
      <c r="F24" s="122">
        <f>VLOOKUP($A24,'Return Data'!$B$7:$R$2292,10,0)</f>
        <v>6.1479999999999997</v>
      </c>
      <c r="G24" s="123">
        <f t="shared" si="1"/>
        <v>14</v>
      </c>
      <c r="H24" s="122">
        <f>VLOOKUP($A24,'Return Data'!$B$7:$R$2292,11,0)</f>
        <v>4.8899999999999997</v>
      </c>
      <c r="I24" s="123">
        <f t="shared" si="2"/>
        <v>17</v>
      </c>
      <c r="J24" s="122">
        <f>VLOOKUP($A24,'Return Data'!$B$7:$R$2292,12,0)</f>
        <v>1.9524999999999999</v>
      </c>
      <c r="K24" s="123">
        <f t="shared" si="3"/>
        <v>16</v>
      </c>
      <c r="L24" s="122">
        <f>VLOOKUP($A24,'Return Data'!$B$7:$R$2292,13,0)</f>
        <v>2.3325999999999998</v>
      </c>
      <c r="M24" s="123">
        <f t="shared" si="4"/>
        <v>15</v>
      </c>
      <c r="N24" s="122">
        <f>VLOOKUP($A24,'Return Data'!$B$7:$R$2292,17,0)</f>
        <v>2.7073999999999998</v>
      </c>
      <c r="O24" s="123">
        <f t="shared" si="5"/>
        <v>17</v>
      </c>
      <c r="P24" s="122">
        <f>VLOOKUP($A24,'Return Data'!$B$7:$R$2292,14,0)</f>
        <v>5.2461000000000002</v>
      </c>
      <c r="Q24" s="123">
        <f t="shared" si="6"/>
        <v>15</v>
      </c>
      <c r="R24" s="122">
        <f>VLOOKUP($A24,'Return Data'!$B$7:$R$2292,16,0)</f>
        <v>5.3139000000000003</v>
      </c>
      <c r="S24" s="123">
        <f t="shared" si="7"/>
        <v>18</v>
      </c>
    </row>
    <row r="25" spans="1:19" x14ac:dyDescent="0.3">
      <c r="A25" s="120" t="s">
        <v>627</v>
      </c>
      <c r="B25" s="121">
        <f>VLOOKUP($A25,'Return Data'!$B$7:$R$2292,3,0)</f>
        <v>44918</v>
      </c>
      <c r="C25" s="122">
        <f>VLOOKUP($A25,'Return Data'!$B$7:$R$2292,4,0)</f>
        <v>13.5633</v>
      </c>
      <c r="D25" s="122">
        <f>VLOOKUP($A25,'Return Data'!$B$7:$R$2292,9,0)</f>
        <v>5.7229000000000001</v>
      </c>
      <c r="E25" s="123">
        <f t="shared" si="0"/>
        <v>12</v>
      </c>
      <c r="F25" s="122">
        <f>VLOOKUP($A25,'Return Data'!$B$7:$R$2292,10,0)</f>
        <v>6.3658000000000001</v>
      </c>
      <c r="G25" s="123">
        <f t="shared" si="1"/>
        <v>11</v>
      </c>
      <c r="H25" s="122">
        <f>VLOOKUP($A25,'Return Data'!$B$7:$R$2292,11,0)</f>
        <v>5.6277999999999997</v>
      </c>
      <c r="I25" s="123">
        <f t="shared" si="2"/>
        <v>11</v>
      </c>
      <c r="J25" s="122">
        <f>VLOOKUP($A25,'Return Data'!$B$7:$R$2292,12,0)</f>
        <v>3.3797999999999999</v>
      </c>
      <c r="K25" s="123">
        <f t="shared" si="3"/>
        <v>7</v>
      </c>
      <c r="L25" s="122">
        <f>VLOOKUP($A25,'Return Data'!$B$7:$R$2292,13,0)</f>
        <v>3.3976999999999999</v>
      </c>
      <c r="M25" s="123">
        <f t="shared" si="4"/>
        <v>7</v>
      </c>
      <c r="N25" s="122">
        <f>VLOOKUP($A25,'Return Data'!$B$7:$R$2292,17,0)</f>
        <v>3.4464000000000001</v>
      </c>
      <c r="O25" s="123">
        <f t="shared" si="5"/>
        <v>10</v>
      </c>
      <c r="P25" s="122">
        <f>VLOOKUP($A25,'Return Data'!$B$7:$R$2292,14,0)</f>
        <v>5.8795999999999999</v>
      </c>
      <c r="Q25" s="123">
        <f t="shared" si="6"/>
        <v>8</v>
      </c>
      <c r="R25" s="122">
        <f>VLOOKUP($A25,'Return Data'!$B$7:$R$2292,16,0)</f>
        <v>7.2096</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5.9434333333333331</v>
      </c>
      <c r="E27" s="83"/>
      <c r="F27" s="84">
        <f>AVERAGE(F8:F25)</f>
        <v>6.7116388888888885</v>
      </c>
      <c r="G27" s="83"/>
      <c r="H27" s="84">
        <f>AVERAGE(H8:H25)</f>
        <v>6.0551611111111097</v>
      </c>
      <c r="I27" s="83"/>
      <c r="J27" s="84">
        <f>AVERAGE(J8:J25)</f>
        <v>3.0774444444444446</v>
      </c>
      <c r="K27" s="83"/>
      <c r="L27" s="84">
        <f>AVERAGE(L8:L25)</f>
        <v>3.1124111111111104</v>
      </c>
      <c r="M27" s="83"/>
      <c r="N27" s="84">
        <f>AVERAGE(N8:N25)</f>
        <v>3.3994333333333326</v>
      </c>
      <c r="O27" s="83"/>
      <c r="P27" s="84">
        <f>AVERAGE(P8:P25)</f>
        <v>5.6852388888888887</v>
      </c>
      <c r="Q27" s="83"/>
      <c r="R27" s="84">
        <f>AVERAGE(R8:R25)</f>
        <v>7.0988000000000007</v>
      </c>
      <c r="S27" s="85"/>
    </row>
    <row r="28" spans="1:19" x14ac:dyDescent="0.3">
      <c r="A28" s="82" t="s">
        <v>28</v>
      </c>
      <c r="B28" s="83"/>
      <c r="C28" s="83"/>
      <c r="D28" s="84">
        <f>MIN(D8:D25)</f>
        <v>5.0099</v>
      </c>
      <c r="E28" s="83"/>
      <c r="F28" s="84">
        <f>MIN(F8:F25)</f>
        <v>5.4175000000000004</v>
      </c>
      <c r="G28" s="83"/>
      <c r="H28" s="84">
        <f>MIN(H8:H25)</f>
        <v>4.5747</v>
      </c>
      <c r="I28" s="83"/>
      <c r="J28" s="84">
        <f>MIN(J8:J25)</f>
        <v>1.3086</v>
      </c>
      <c r="K28" s="83"/>
      <c r="L28" s="84">
        <f>MIN(L8:L25)</f>
        <v>1.4331</v>
      </c>
      <c r="M28" s="83"/>
      <c r="N28" s="84">
        <f>MIN(N8:N25)</f>
        <v>1.9442999999999999</v>
      </c>
      <c r="O28" s="83"/>
      <c r="P28" s="84">
        <f>MIN(P8:P25)</f>
        <v>4.4816000000000003</v>
      </c>
      <c r="Q28" s="83"/>
      <c r="R28" s="84">
        <f>MIN(R8:R25)</f>
        <v>5.3139000000000003</v>
      </c>
      <c r="S28" s="85"/>
    </row>
    <row r="29" spans="1:19" ht="15" thickBot="1" x14ac:dyDescent="0.35">
      <c r="A29" s="86" t="s">
        <v>29</v>
      </c>
      <c r="B29" s="87"/>
      <c r="C29" s="87"/>
      <c r="D29" s="88">
        <f>MAX(D8:D25)</f>
        <v>6.7051999999999996</v>
      </c>
      <c r="E29" s="87"/>
      <c r="F29" s="88">
        <f>MAX(F8:F25)</f>
        <v>8.5545000000000009</v>
      </c>
      <c r="G29" s="87"/>
      <c r="H29" s="88">
        <f>MAX(H8:H25)</f>
        <v>7.9428000000000001</v>
      </c>
      <c r="I29" s="87"/>
      <c r="J29" s="88">
        <f>MAX(J8:J25)</f>
        <v>5.1806000000000001</v>
      </c>
      <c r="K29" s="87"/>
      <c r="L29" s="88">
        <f>MAX(L8:L25)</f>
        <v>4.4020000000000001</v>
      </c>
      <c r="M29" s="87"/>
      <c r="N29" s="88">
        <f>MAX(N8:N25)</f>
        <v>4.5415000000000001</v>
      </c>
      <c r="O29" s="87"/>
      <c r="P29" s="88">
        <f>MAX(P8:P25)</f>
        <v>6.5991</v>
      </c>
      <c r="Q29" s="87"/>
      <c r="R29" s="88">
        <f>MAX(R8:R25)</f>
        <v>9.0059000000000005</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44918</v>
      </c>
      <c r="C8" s="60">
        <f>VLOOKUP($A8,'Return Data'!$B$7:$R$2292,4,0)</f>
        <v>346.02</v>
      </c>
      <c r="D8" s="60">
        <f>VLOOKUP($A8,'Return Data'!$B$7:$R$2292,10,0)</f>
        <v>1.7886</v>
      </c>
      <c r="E8" s="61">
        <f t="shared" ref="E8:E34" si="0">RANK(D8,D$8:D$34,0)</f>
        <v>10</v>
      </c>
      <c r="F8" s="60">
        <f>VLOOKUP($A8,'Return Data'!$B$7:$R$2292,11,0)</f>
        <v>14.789</v>
      </c>
      <c r="G8" s="61">
        <f t="shared" ref="G8:G34" si="1">RANK(F8,F$8:F$34,0)</f>
        <v>8</v>
      </c>
      <c r="H8" s="60">
        <f>VLOOKUP($A8,'Return Data'!$B$7:$R$2292,12,0)</f>
        <v>3.9723999999999999</v>
      </c>
      <c r="I8" s="61">
        <f t="shared" ref="I8:I34" si="2">RANK(H8,H$8:H$34,0)</f>
        <v>9</v>
      </c>
      <c r="J8" s="60">
        <f>VLOOKUP($A8,'Return Data'!$B$7:$R$2292,13,0)</f>
        <v>3.5150999999999999</v>
      </c>
      <c r="K8" s="61">
        <f t="shared" ref="K8:K34" si="3">RANK(J8,J$8:J$34,0)</f>
        <v>8</v>
      </c>
      <c r="L8" s="60">
        <f>VLOOKUP($A8,'Return Data'!$B$7:$R$2292,17,0)</f>
        <v>15.7212</v>
      </c>
      <c r="M8" s="61">
        <f t="shared" ref="M8:M34" si="4">RANK(L8,L$8:L$34,0)</f>
        <v>6</v>
      </c>
      <c r="N8" s="60">
        <f>VLOOKUP($A8,'Return Data'!$B$7:$R$2292,14,0)</f>
        <v>13.9918</v>
      </c>
      <c r="O8" s="61">
        <f t="shared" ref="O8:O34" si="5">RANK(N8,N$8:N$34,0)</f>
        <v>6</v>
      </c>
      <c r="P8" s="60">
        <f>VLOOKUP($A8,'Return Data'!$B$7:$R$2292,15,0)</f>
        <v>9.2893000000000008</v>
      </c>
      <c r="Q8" s="61">
        <f t="shared" ref="Q8:Q25" si="6">RANK(P8,P$8:P$34,0)</f>
        <v>17</v>
      </c>
      <c r="R8" s="60">
        <f>VLOOKUP($A8,'Return Data'!$B$7:$R$2292,16,0)</f>
        <v>19.044799999999999</v>
      </c>
      <c r="S8" s="62">
        <f t="shared" ref="S8:S34" si="7">RANK(R8,R$8:R$34,0)</f>
        <v>3</v>
      </c>
    </row>
    <row r="9" spans="1:20" x14ac:dyDescent="0.3">
      <c r="A9" s="58" t="s">
        <v>891</v>
      </c>
      <c r="B9" s="59">
        <f>VLOOKUP($A9,'Return Data'!$B$7:$R$2292,3,0)</f>
        <v>44918</v>
      </c>
      <c r="C9" s="60">
        <f>VLOOKUP($A9,'Return Data'!$B$7:$R$2292,4,0)</f>
        <v>42.98</v>
      </c>
      <c r="D9" s="60">
        <f>VLOOKUP($A9,'Return Data'!$B$7:$R$2292,10,0)</f>
        <v>-1.58</v>
      </c>
      <c r="E9" s="61">
        <f t="shared" si="0"/>
        <v>25</v>
      </c>
      <c r="F9" s="60">
        <f>VLOOKUP($A9,'Return Data'!$B$7:$R$2292,11,0)</f>
        <v>10.573700000000001</v>
      </c>
      <c r="G9" s="61">
        <f t="shared" si="1"/>
        <v>25</v>
      </c>
      <c r="H9" s="60">
        <f>VLOOKUP($A9,'Return Data'!$B$7:$R$2292,12,0)</f>
        <v>-3.0891000000000002</v>
      </c>
      <c r="I9" s="61">
        <f t="shared" si="2"/>
        <v>27</v>
      </c>
      <c r="J9" s="60">
        <f>VLOOKUP($A9,'Return Data'!$B$7:$R$2292,13,0)</f>
        <v>-5.6836000000000002</v>
      </c>
      <c r="K9" s="61">
        <f t="shared" si="3"/>
        <v>27</v>
      </c>
      <c r="L9" s="60">
        <f>VLOOKUP($A9,'Return Data'!$B$7:$R$2292,17,0)</f>
        <v>7.2293000000000003</v>
      </c>
      <c r="M9" s="61">
        <f t="shared" si="4"/>
        <v>26</v>
      </c>
      <c r="N9" s="60">
        <f>VLOOKUP($A9,'Return Data'!$B$7:$R$2292,14,0)</f>
        <v>9.9581</v>
      </c>
      <c r="O9" s="61">
        <f t="shared" si="5"/>
        <v>23</v>
      </c>
      <c r="P9" s="60">
        <f>VLOOKUP($A9,'Return Data'!$B$7:$R$2292,15,0)</f>
        <v>11.1502</v>
      </c>
      <c r="Q9" s="61">
        <f t="shared" si="6"/>
        <v>2</v>
      </c>
      <c r="R9" s="60">
        <f>VLOOKUP($A9,'Return Data'!$B$7:$R$2292,16,0)</f>
        <v>11.8963</v>
      </c>
      <c r="S9" s="62">
        <f t="shared" si="7"/>
        <v>17</v>
      </c>
    </row>
    <row r="10" spans="1:20" x14ac:dyDescent="0.3">
      <c r="A10" s="58" t="s">
        <v>1946</v>
      </c>
      <c r="B10" s="59">
        <f>VLOOKUP($A10,'Return Data'!$B$7:$R$2292,3,0)</f>
        <v>44918</v>
      </c>
      <c r="C10" s="60">
        <f>VLOOKUP($A10,'Return Data'!$B$7:$R$2292,4,0)</f>
        <v>142.23929999999999</v>
      </c>
      <c r="D10" s="60">
        <f>VLOOKUP($A10,'Return Data'!$B$7:$R$2292,10,0)</f>
        <v>1.9734</v>
      </c>
      <c r="E10" s="61">
        <f t="shared" si="0"/>
        <v>7</v>
      </c>
      <c r="F10" s="60">
        <f>VLOOKUP($A10,'Return Data'!$B$7:$R$2292,11,0)</f>
        <v>13.441000000000001</v>
      </c>
      <c r="G10" s="61">
        <f t="shared" si="1"/>
        <v>15</v>
      </c>
      <c r="H10" s="60">
        <f>VLOOKUP($A10,'Return Data'!$B$7:$R$2292,12,0)</f>
        <v>3.9712999999999998</v>
      </c>
      <c r="I10" s="61">
        <f t="shared" si="2"/>
        <v>10</v>
      </c>
      <c r="J10" s="60">
        <f>VLOOKUP($A10,'Return Data'!$B$7:$R$2292,13,0)</f>
        <v>3.9001000000000001</v>
      </c>
      <c r="K10" s="61">
        <f t="shared" si="3"/>
        <v>6</v>
      </c>
      <c r="L10" s="60">
        <f>VLOOKUP($A10,'Return Data'!$B$7:$R$2292,17,0)</f>
        <v>13.328200000000001</v>
      </c>
      <c r="M10" s="61">
        <f t="shared" si="4"/>
        <v>15</v>
      </c>
      <c r="N10" s="60">
        <f>VLOOKUP($A10,'Return Data'!$B$7:$R$2292,14,0)</f>
        <v>13.1555</v>
      </c>
      <c r="O10" s="61">
        <f t="shared" si="5"/>
        <v>13</v>
      </c>
      <c r="P10" s="60">
        <f>VLOOKUP($A10,'Return Data'!$B$7:$R$2292,15,0)</f>
        <v>10.454499999999999</v>
      </c>
      <c r="Q10" s="61">
        <f t="shared" si="6"/>
        <v>7</v>
      </c>
      <c r="R10" s="60">
        <f>VLOOKUP($A10,'Return Data'!$B$7:$R$2292,16,0)</f>
        <v>15.6495</v>
      </c>
      <c r="S10" s="62">
        <f t="shared" si="7"/>
        <v>9</v>
      </c>
    </row>
    <row r="11" spans="1:20" x14ac:dyDescent="0.3">
      <c r="A11" s="58" t="s">
        <v>895</v>
      </c>
      <c r="B11" s="59">
        <f>VLOOKUP($A11,'Return Data'!$B$7:$R$2292,3,0)</f>
        <v>44918</v>
      </c>
      <c r="C11" s="60">
        <f>VLOOKUP($A11,'Return Data'!$B$7:$R$2292,4,0)</f>
        <v>41.22</v>
      </c>
      <c r="D11" s="60">
        <f>VLOOKUP($A11,'Return Data'!$B$7:$R$2292,10,0)</f>
        <v>0.85640000000000005</v>
      </c>
      <c r="E11" s="61">
        <f t="shared" si="0"/>
        <v>18</v>
      </c>
      <c r="F11" s="60">
        <f>VLOOKUP($A11,'Return Data'!$B$7:$R$2292,11,0)</f>
        <v>12.993399999999999</v>
      </c>
      <c r="G11" s="61">
        <f t="shared" si="1"/>
        <v>18</v>
      </c>
      <c r="H11" s="60">
        <f>VLOOKUP($A11,'Return Data'!$B$7:$R$2292,12,0)</f>
        <v>2.5118</v>
      </c>
      <c r="I11" s="61">
        <f t="shared" si="2"/>
        <v>19</v>
      </c>
      <c r="J11" s="60">
        <f>VLOOKUP($A11,'Return Data'!$B$7:$R$2292,13,0)</f>
        <v>0.56110000000000004</v>
      </c>
      <c r="K11" s="61">
        <f t="shared" si="3"/>
        <v>19</v>
      </c>
      <c r="L11" s="60">
        <f>VLOOKUP($A11,'Return Data'!$B$7:$R$2292,17,0)</f>
        <v>12.601800000000001</v>
      </c>
      <c r="M11" s="61">
        <f t="shared" si="4"/>
        <v>18</v>
      </c>
      <c r="N11" s="60">
        <f>VLOOKUP($A11,'Return Data'!$B$7:$R$2292,14,0)</f>
        <v>14.7501</v>
      </c>
      <c r="O11" s="61">
        <f t="shared" si="5"/>
        <v>3</v>
      </c>
      <c r="P11" s="60">
        <f>VLOOKUP($A11,'Return Data'!$B$7:$R$2292,15,0)</f>
        <v>12.667299999999999</v>
      </c>
      <c r="Q11" s="61">
        <f t="shared" si="6"/>
        <v>1</v>
      </c>
      <c r="R11" s="60">
        <f>VLOOKUP($A11,'Return Data'!$B$7:$R$2292,16,0)</f>
        <v>12.1511</v>
      </c>
      <c r="S11" s="62">
        <f t="shared" si="7"/>
        <v>16</v>
      </c>
    </row>
    <row r="12" spans="1:20" x14ac:dyDescent="0.3">
      <c r="A12" s="58" t="s">
        <v>897</v>
      </c>
      <c r="B12" s="59">
        <f>VLOOKUP($A12,'Return Data'!$B$7:$R$2292,3,0)</f>
        <v>44918</v>
      </c>
      <c r="C12" s="60">
        <f>VLOOKUP($A12,'Return Data'!$B$7:$R$2292,4,0)</f>
        <v>289.94</v>
      </c>
      <c r="D12" s="60">
        <f>VLOOKUP($A12,'Return Data'!$B$7:$R$2292,10,0)</f>
        <v>1.0109999999999999</v>
      </c>
      <c r="E12" s="61">
        <f t="shared" si="0"/>
        <v>14</v>
      </c>
      <c r="F12" s="60">
        <f>VLOOKUP($A12,'Return Data'!$B$7:$R$2292,11,0)</f>
        <v>14.6797</v>
      </c>
      <c r="G12" s="61">
        <f t="shared" si="1"/>
        <v>10</v>
      </c>
      <c r="H12" s="60">
        <f>VLOOKUP($A12,'Return Data'!$B$7:$R$2292,12,0)</f>
        <v>5.5022000000000002</v>
      </c>
      <c r="I12" s="61">
        <f t="shared" si="2"/>
        <v>6</v>
      </c>
      <c r="J12" s="60">
        <f>VLOOKUP($A12,'Return Data'!$B$7:$R$2292,13,0)</f>
        <v>1.8803000000000001</v>
      </c>
      <c r="K12" s="61">
        <f t="shared" si="3"/>
        <v>13</v>
      </c>
      <c r="L12" s="60">
        <f>VLOOKUP($A12,'Return Data'!$B$7:$R$2292,17,0)</f>
        <v>10.7623</v>
      </c>
      <c r="M12" s="61">
        <f t="shared" si="4"/>
        <v>25</v>
      </c>
      <c r="N12" s="60">
        <f>VLOOKUP($A12,'Return Data'!$B$7:$R$2292,14,0)</f>
        <v>8.4417000000000009</v>
      </c>
      <c r="O12" s="61">
        <f t="shared" si="5"/>
        <v>26</v>
      </c>
      <c r="P12" s="60">
        <f>VLOOKUP($A12,'Return Data'!$B$7:$R$2292,15,0)</f>
        <v>7.4451999999999998</v>
      </c>
      <c r="Q12" s="61">
        <f t="shared" si="6"/>
        <v>24</v>
      </c>
      <c r="R12" s="60">
        <f>VLOOKUP($A12,'Return Data'!$B$7:$R$2292,16,0)</f>
        <v>18.534199999999998</v>
      </c>
      <c r="S12" s="62">
        <f t="shared" si="7"/>
        <v>7</v>
      </c>
    </row>
    <row r="13" spans="1:20" x14ac:dyDescent="0.3">
      <c r="A13" s="58" t="s">
        <v>1980</v>
      </c>
      <c r="B13" s="59">
        <f>VLOOKUP($A13,'Return Data'!$B$7:$R$2292,3,0)</f>
        <v>44918</v>
      </c>
      <c r="C13" s="60">
        <f>VLOOKUP($A13,'Return Data'!$B$7:$R$2292,4,0)</f>
        <v>55.28</v>
      </c>
      <c r="D13" s="60">
        <f>VLOOKUP($A13,'Return Data'!$B$7:$R$2292,10,0)</f>
        <v>1.9738</v>
      </c>
      <c r="E13" s="61">
        <f t="shared" si="0"/>
        <v>6</v>
      </c>
      <c r="F13" s="60">
        <f>VLOOKUP($A13,'Return Data'!$B$7:$R$2292,11,0)</f>
        <v>15.2387</v>
      </c>
      <c r="G13" s="61">
        <f t="shared" si="1"/>
        <v>7</v>
      </c>
      <c r="H13" s="60">
        <f>VLOOKUP($A13,'Return Data'!$B$7:$R$2292,12,0)</f>
        <v>4.2035999999999998</v>
      </c>
      <c r="I13" s="61">
        <f t="shared" si="2"/>
        <v>8</v>
      </c>
      <c r="J13" s="60">
        <f>VLOOKUP($A13,'Return Data'!$B$7:$R$2292,13,0)</f>
        <v>3.1343000000000001</v>
      </c>
      <c r="K13" s="61">
        <f t="shared" si="3"/>
        <v>9</v>
      </c>
      <c r="L13" s="60">
        <f>VLOOKUP($A13,'Return Data'!$B$7:$R$2292,17,0)</f>
        <v>13.304500000000001</v>
      </c>
      <c r="M13" s="61">
        <f t="shared" si="4"/>
        <v>16</v>
      </c>
      <c r="N13" s="60">
        <f>VLOOKUP($A13,'Return Data'!$B$7:$R$2292,14,0)</f>
        <v>13.474600000000001</v>
      </c>
      <c r="O13" s="61">
        <f t="shared" si="5"/>
        <v>11</v>
      </c>
      <c r="P13" s="60">
        <f>VLOOKUP($A13,'Return Data'!$B$7:$R$2292,15,0)</f>
        <v>10.8231</v>
      </c>
      <c r="Q13" s="61">
        <f t="shared" si="6"/>
        <v>4</v>
      </c>
      <c r="R13" s="60">
        <f>VLOOKUP($A13,'Return Data'!$B$7:$R$2292,16,0)</f>
        <v>13.3939</v>
      </c>
      <c r="S13" s="62">
        <f t="shared" si="7"/>
        <v>13</v>
      </c>
    </row>
    <row r="14" spans="1:20" x14ac:dyDescent="0.3">
      <c r="A14" s="58" t="s">
        <v>899</v>
      </c>
      <c r="B14" s="59">
        <f>VLOOKUP($A14,'Return Data'!$B$7:$R$2292,3,0)</f>
        <v>44918</v>
      </c>
      <c r="C14" s="60">
        <f>VLOOKUP($A14,'Return Data'!$B$7:$R$2292,4,0)</f>
        <v>1642.23820857428</v>
      </c>
      <c r="D14" s="60">
        <f>VLOOKUP($A14,'Return Data'!$B$7:$R$2292,10,0)</f>
        <v>1.3711</v>
      </c>
      <c r="E14" s="61">
        <f t="shared" si="0"/>
        <v>12</v>
      </c>
      <c r="F14" s="60">
        <f>VLOOKUP($A14,'Return Data'!$B$7:$R$2292,11,0)</f>
        <v>9.5069999999999997</v>
      </c>
      <c r="G14" s="61">
        <f t="shared" si="1"/>
        <v>26</v>
      </c>
      <c r="H14" s="60">
        <f>VLOOKUP($A14,'Return Data'!$B$7:$R$2292,12,0)</f>
        <v>1.6862999999999999</v>
      </c>
      <c r="I14" s="61">
        <f t="shared" si="2"/>
        <v>21</v>
      </c>
      <c r="J14" s="60">
        <f>VLOOKUP($A14,'Return Data'!$B$7:$R$2292,13,0)</f>
        <v>-1.7576000000000001</v>
      </c>
      <c r="K14" s="61">
        <f t="shared" si="3"/>
        <v>24</v>
      </c>
      <c r="L14" s="60">
        <f>VLOOKUP($A14,'Return Data'!$B$7:$R$2292,17,0)</f>
        <v>14.8226</v>
      </c>
      <c r="M14" s="61">
        <f t="shared" si="4"/>
        <v>9</v>
      </c>
      <c r="N14" s="60">
        <f>VLOOKUP($A14,'Return Data'!$B$7:$R$2292,14,0)</f>
        <v>13.161199999999999</v>
      </c>
      <c r="O14" s="61">
        <f t="shared" si="5"/>
        <v>12</v>
      </c>
      <c r="P14" s="60">
        <f>VLOOKUP($A14,'Return Data'!$B$7:$R$2292,15,0)</f>
        <v>8.1578999999999997</v>
      </c>
      <c r="Q14" s="61">
        <f t="shared" si="6"/>
        <v>22</v>
      </c>
      <c r="R14" s="60">
        <f>VLOOKUP($A14,'Return Data'!$B$7:$R$2292,16,0)</f>
        <v>19.1751</v>
      </c>
      <c r="S14" s="62">
        <f t="shared" si="7"/>
        <v>1</v>
      </c>
    </row>
    <row r="15" spans="1:20" x14ac:dyDescent="0.3">
      <c r="A15" s="58" t="s">
        <v>901</v>
      </c>
      <c r="B15" s="59">
        <f>VLOOKUP($A15,'Return Data'!$B$7:$R$2292,3,0)</f>
        <v>44918</v>
      </c>
      <c r="C15" s="60">
        <f>VLOOKUP($A15,'Return Data'!$B$7:$R$2292,4,0)</f>
        <v>906.34468375109202</v>
      </c>
      <c r="D15" s="60">
        <f>VLOOKUP($A15,'Return Data'!$B$7:$R$2292,10,0)</f>
        <v>3.6871999999999998</v>
      </c>
      <c r="E15" s="61">
        <f t="shared" si="0"/>
        <v>2</v>
      </c>
      <c r="F15" s="60">
        <f>VLOOKUP($A15,'Return Data'!$B$7:$R$2292,11,0)</f>
        <v>16.084</v>
      </c>
      <c r="G15" s="61">
        <f t="shared" si="1"/>
        <v>3</v>
      </c>
      <c r="H15" s="60">
        <f>VLOOKUP($A15,'Return Data'!$B$7:$R$2292,12,0)</f>
        <v>7.7134</v>
      </c>
      <c r="I15" s="61">
        <f t="shared" si="2"/>
        <v>2</v>
      </c>
      <c r="J15" s="60">
        <f>VLOOKUP($A15,'Return Data'!$B$7:$R$2292,13,0)</f>
        <v>9.8139000000000003</v>
      </c>
      <c r="K15" s="61">
        <f t="shared" si="3"/>
        <v>2</v>
      </c>
      <c r="L15" s="60">
        <f>VLOOKUP($A15,'Return Data'!$B$7:$R$2292,17,0)</f>
        <v>19.6721</v>
      </c>
      <c r="M15" s="61">
        <f t="shared" si="4"/>
        <v>2</v>
      </c>
      <c r="N15" s="60">
        <f>VLOOKUP($A15,'Return Data'!$B$7:$R$2292,14,0)</f>
        <v>13.821899999999999</v>
      </c>
      <c r="O15" s="61">
        <f t="shared" si="5"/>
        <v>9</v>
      </c>
      <c r="P15" s="60">
        <f>VLOOKUP($A15,'Return Data'!$B$7:$R$2292,15,0)</f>
        <v>9.7693999999999992</v>
      </c>
      <c r="Q15" s="61">
        <f t="shared" si="6"/>
        <v>12</v>
      </c>
      <c r="R15" s="60">
        <f>VLOOKUP($A15,'Return Data'!$B$7:$R$2292,16,0)</f>
        <v>18.676200000000001</v>
      </c>
      <c r="S15" s="62">
        <f t="shared" si="7"/>
        <v>6</v>
      </c>
    </row>
    <row r="16" spans="1:20" x14ac:dyDescent="0.3">
      <c r="A16" t="s">
        <v>2040</v>
      </c>
      <c r="B16" s="59">
        <f>VLOOKUP($A16,'Return Data'!$B$7:$R$2292,3,0)</f>
        <v>44918</v>
      </c>
      <c r="C16" s="60">
        <f>VLOOKUP($A16,'Return Data'!$B$7:$R$2292,4,0)</f>
        <v>316.45049999999998</v>
      </c>
      <c r="D16" s="60">
        <f>VLOOKUP($A16,'Return Data'!$B$7:$R$2292,10,0)</f>
        <v>0.76339999999999997</v>
      </c>
      <c r="E16" s="61">
        <f t="shared" si="0"/>
        <v>19</v>
      </c>
      <c r="F16" s="60">
        <f>VLOOKUP($A16,'Return Data'!$B$7:$R$2292,11,0)</f>
        <v>14.668699999999999</v>
      </c>
      <c r="G16" s="61">
        <f t="shared" si="1"/>
        <v>11</v>
      </c>
      <c r="H16" s="60">
        <f>VLOOKUP($A16,'Return Data'!$B$7:$R$2292,12,0)</f>
        <v>2.6842000000000001</v>
      </c>
      <c r="I16" s="61">
        <f t="shared" si="2"/>
        <v>15</v>
      </c>
      <c r="J16" s="60">
        <f>VLOOKUP($A16,'Return Data'!$B$7:$R$2292,13,0)</f>
        <v>0.62460000000000004</v>
      </c>
      <c r="K16" s="61">
        <f t="shared" si="3"/>
        <v>18</v>
      </c>
      <c r="L16" s="60">
        <f>VLOOKUP($A16,'Return Data'!$B$7:$R$2292,17,0)</f>
        <v>11.5693</v>
      </c>
      <c r="M16" s="61">
        <f t="shared" si="4"/>
        <v>19</v>
      </c>
      <c r="N16" s="60">
        <f>VLOOKUP($A16,'Return Data'!$B$7:$R$2292,14,0)</f>
        <v>11.4839</v>
      </c>
      <c r="O16" s="61">
        <f t="shared" si="5"/>
        <v>20</v>
      </c>
      <c r="P16" s="60">
        <f>VLOOKUP($A16,'Return Data'!$B$7:$R$2292,15,0)</f>
        <v>9.4016000000000002</v>
      </c>
      <c r="Q16" s="61">
        <f t="shared" si="6"/>
        <v>16</v>
      </c>
      <c r="R16" s="60">
        <f>VLOOKUP($A16,'Return Data'!$B$7:$R$2292,16,0)</f>
        <v>18.803899999999999</v>
      </c>
      <c r="S16" s="62">
        <f t="shared" si="7"/>
        <v>5</v>
      </c>
    </row>
    <row r="17" spans="1:19" x14ac:dyDescent="0.3">
      <c r="A17" s="58" t="s">
        <v>903</v>
      </c>
      <c r="B17" s="59">
        <f>VLOOKUP($A17,'Return Data'!$B$7:$R$2292,3,0)</f>
        <v>44918</v>
      </c>
      <c r="C17" s="60">
        <f>VLOOKUP($A17,'Return Data'!$B$7:$R$2292,4,0)</f>
        <v>68.48</v>
      </c>
      <c r="D17" s="60">
        <f>VLOOKUP($A17,'Return Data'!$B$7:$R$2292,10,0)</f>
        <v>3.6947000000000001</v>
      </c>
      <c r="E17" s="61">
        <f t="shared" si="0"/>
        <v>1</v>
      </c>
      <c r="F17" s="60">
        <f>VLOOKUP($A17,'Return Data'!$B$7:$R$2292,11,0)</f>
        <v>15.324999999999999</v>
      </c>
      <c r="G17" s="61">
        <f t="shared" si="1"/>
        <v>6</v>
      </c>
      <c r="H17" s="60">
        <f>VLOOKUP($A17,'Return Data'!$B$7:$R$2292,12,0)</f>
        <v>5.6463999999999999</v>
      </c>
      <c r="I17" s="61">
        <f t="shared" si="2"/>
        <v>5</v>
      </c>
      <c r="J17" s="60">
        <f>VLOOKUP($A17,'Return Data'!$B$7:$R$2292,13,0)</f>
        <v>6.7332000000000001</v>
      </c>
      <c r="K17" s="61">
        <f t="shared" si="3"/>
        <v>3</v>
      </c>
      <c r="L17" s="60">
        <f>VLOOKUP($A17,'Return Data'!$B$7:$R$2292,17,0)</f>
        <v>18.1096</v>
      </c>
      <c r="M17" s="61">
        <f t="shared" si="4"/>
        <v>3</v>
      </c>
      <c r="N17" s="60">
        <f>VLOOKUP($A17,'Return Data'!$B$7:$R$2292,14,0)</f>
        <v>15.281700000000001</v>
      </c>
      <c r="O17" s="61">
        <f t="shared" si="5"/>
        <v>1</v>
      </c>
      <c r="P17" s="60">
        <f>VLOOKUP($A17,'Return Data'!$B$7:$R$2292,15,0)</f>
        <v>10.8729</v>
      </c>
      <c r="Q17" s="61">
        <f t="shared" si="6"/>
        <v>3</v>
      </c>
      <c r="R17" s="60">
        <f>VLOOKUP($A17,'Return Data'!$B$7:$R$2292,16,0)</f>
        <v>14.091100000000001</v>
      </c>
      <c r="S17" s="62">
        <f t="shared" si="7"/>
        <v>11</v>
      </c>
    </row>
    <row r="18" spans="1:19" x14ac:dyDescent="0.3">
      <c r="A18" s="58" t="s">
        <v>905</v>
      </c>
      <c r="B18" s="59">
        <f>VLOOKUP($A18,'Return Data'!$B$7:$R$2292,3,0)</f>
        <v>44918</v>
      </c>
      <c r="C18" s="60">
        <f>VLOOKUP($A18,'Return Data'!$B$7:$R$2292,4,0)</f>
        <v>39.81</v>
      </c>
      <c r="D18" s="60">
        <f>VLOOKUP($A18,'Return Data'!$B$7:$R$2292,10,0)</f>
        <v>0.91249999999999998</v>
      </c>
      <c r="E18" s="61">
        <f t="shared" si="0"/>
        <v>17</v>
      </c>
      <c r="F18" s="60">
        <f>VLOOKUP($A18,'Return Data'!$B$7:$R$2292,11,0)</f>
        <v>14.594099999999999</v>
      </c>
      <c r="G18" s="61">
        <f t="shared" si="1"/>
        <v>13</v>
      </c>
      <c r="H18" s="60">
        <f>VLOOKUP($A18,'Return Data'!$B$7:$R$2292,12,0)</f>
        <v>2.6560000000000001</v>
      </c>
      <c r="I18" s="61">
        <f t="shared" si="2"/>
        <v>16</v>
      </c>
      <c r="J18" s="60">
        <f>VLOOKUP($A18,'Return Data'!$B$7:$R$2292,13,0)</f>
        <v>2.4182999999999999</v>
      </c>
      <c r="K18" s="61">
        <f t="shared" si="3"/>
        <v>12</v>
      </c>
      <c r="L18" s="60">
        <f>VLOOKUP($A18,'Return Data'!$B$7:$R$2292,17,0)</f>
        <v>16.444299999999998</v>
      </c>
      <c r="M18" s="61">
        <f t="shared" si="4"/>
        <v>5</v>
      </c>
      <c r="N18" s="60">
        <f>VLOOKUP($A18,'Return Data'!$B$7:$R$2292,14,0)</f>
        <v>15.1404</v>
      </c>
      <c r="O18" s="61">
        <f t="shared" si="5"/>
        <v>2</v>
      </c>
      <c r="P18" s="60">
        <f>VLOOKUP($A18,'Return Data'!$B$7:$R$2292,15,0)</f>
        <v>10.2562</v>
      </c>
      <c r="Q18" s="61">
        <f t="shared" si="6"/>
        <v>8</v>
      </c>
      <c r="R18" s="60">
        <f>VLOOKUP($A18,'Return Data'!$B$7:$R$2292,16,0)</f>
        <v>13.9016</v>
      </c>
      <c r="S18" s="62">
        <f t="shared" si="7"/>
        <v>12</v>
      </c>
    </row>
    <row r="19" spans="1:19" x14ac:dyDescent="0.3">
      <c r="A19" s="58" t="s">
        <v>908</v>
      </c>
      <c r="B19" s="59">
        <f>VLOOKUP($A19,'Return Data'!$B$7:$R$2292,3,0)</f>
        <v>44918</v>
      </c>
      <c r="C19" s="60">
        <f>VLOOKUP($A19,'Return Data'!$B$7:$R$2292,4,0)</f>
        <v>48.280999999999999</v>
      </c>
      <c r="D19" s="60">
        <f>VLOOKUP($A19,'Return Data'!$B$7:$R$2292,10,0)</f>
        <v>-1.65</v>
      </c>
      <c r="E19" s="61">
        <f t="shared" si="0"/>
        <v>26</v>
      </c>
      <c r="F19" s="60">
        <f>VLOOKUP($A19,'Return Data'!$B$7:$R$2292,11,0)</f>
        <v>11.1441</v>
      </c>
      <c r="G19" s="61">
        <f t="shared" si="1"/>
        <v>24</v>
      </c>
      <c r="H19" s="60">
        <f>VLOOKUP($A19,'Return Data'!$B$7:$R$2292,12,0)</f>
        <v>-1.0026999999999999</v>
      </c>
      <c r="I19" s="61">
        <f t="shared" si="2"/>
        <v>26</v>
      </c>
      <c r="J19" s="60">
        <f>VLOOKUP($A19,'Return Data'!$B$7:$R$2292,13,0)</f>
        <v>-2.7376999999999998</v>
      </c>
      <c r="K19" s="61">
        <f t="shared" si="3"/>
        <v>25</v>
      </c>
      <c r="L19" s="60">
        <f>VLOOKUP($A19,'Return Data'!$B$7:$R$2292,17,0)</f>
        <v>11.4359</v>
      </c>
      <c r="M19" s="61">
        <f t="shared" si="4"/>
        <v>20</v>
      </c>
      <c r="N19" s="60">
        <f>VLOOKUP($A19,'Return Data'!$B$7:$R$2292,14,0)</f>
        <v>12.2014</v>
      </c>
      <c r="O19" s="61">
        <f t="shared" si="5"/>
        <v>19</v>
      </c>
      <c r="P19" s="60">
        <f>VLOOKUP($A19,'Return Data'!$B$7:$R$2292,15,0)</f>
        <v>8.5318000000000005</v>
      </c>
      <c r="Q19" s="61">
        <f t="shared" si="6"/>
        <v>21</v>
      </c>
      <c r="R19" s="60">
        <f>VLOOKUP($A19,'Return Data'!$B$7:$R$2292,16,0)</f>
        <v>9.9801000000000002</v>
      </c>
      <c r="S19" s="62">
        <f t="shared" si="7"/>
        <v>23</v>
      </c>
    </row>
    <row r="20" spans="1:19" x14ac:dyDescent="0.3">
      <c r="A20" s="58" t="s">
        <v>1843</v>
      </c>
      <c r="B20" s="59">
        <f>VLOOKUP($A20,'Return Data'!$B$7:$R$2292,3,0)</f>
        <v>44918</v>
      </c>
      <c r="C20" s="60">
        <f>VLOOKUP($A20,'Return Data'!$B$7:$R$2292,4,0)</f>
        <v>29.48</v>
      </c>
      <c r="D20" s="60">
        <f>VLOOKUP($A20,'Return Data'!$B$7:$R$2292,10,0)</f>
        <v>2.2191000000000001</v>
      </c>
      <c r="E20" s="61">
        <f t="shared" si="0"/>
        <v>5</v>
      </c>
      <c r="F20" s="60">
        <f>VLOOKUP($A20,'Return Data'!$B$7:$R$2292,11,0)</f>
        <v>14.752800000000001</v>
      </c>
      <c r="G20" s="61">
        <f t="shared" si="1"/>
        <v>9</v>
      </c>
      <c r="H20" s="60">
        <f>VLOOKUP($A20,'Return Data'!$B$7:$R$2292,12,0)</f>
        <v>5.7389000000000001</v>
      </c>
      <c r="I20" s="61">
        <f t="shared" si="2"/>
        <v>4</v>
      </c>
      <c r="J20" s="60">
        <f>VLOOKUP($A20,'Return Data'!$B$7:$R$2292,13,0)</f>
        <v>3.7663000000000002</v>
      </c>
      <c r="K20" s="61">
        <f t="shared" si="3"/>
        <v>7</v>
      </c>
      <c r="L20" s="60">
        <f>VLOOKUP($A20,'Return Data'!$B$7:$R$2292,17,0)</f>
        <v>10.922700000000001</v>
      </c>
      <c r="M20" s="61">
        <f t="shared" si="4"/>
        <v>23</v>
      </c>
      <c r="N20" s="60">
        <f>VLOOKUP($A20,'Return Data'!$B$7:$R$2292,14,0)</f>
        <v>8.9022000000000006</v>
      </c>
      <c r="O20" s="61">
        <f t="shared" si="5"/>
        <v>25</v>
      </c>
      <c r="P20" s="60">
        <f>VLOOKUP($A20,'Return Data'!$B$7:$R$2292,15,0)</f>
        <v>7.7385000000000002</v>
      </c>
      <c r="Q20" s="61">
        <f t="shared" si="6"/>
        <v>23</v>
      </c>
      <c r="R20" s="60">
        <f>VLOOKUP($A20,'Return Data'!$B$7:$R$2292,16,0)</f>
        <v>10.4534</v>
      </c>
      <c r="S20" s="62">
        <f t="shared" si="7"/>
        <v>21</v>
      </c>
    </row>
    <row r="21" spans="1:19" x14ac:dyDescent="0.3">
      <c r="A21" s="58" t="s">
        <v>910</v>
      </c>
      <c r="B21" s="59">
        <f>VLOOKUP($A21,'Return Data'!$B$7:$R$2292,3,0)</f>
        <v>44918</v>
      </c>
      <c r="C21" s="60">
        <f>VLOOKUP($A21,'Return Data'!$B$7:$R$2292,4,0)</f>
        <v>42.95</v>
      </c>
      <c r="D21" s="60">
        <f>VLOOKUP($A21,'Return Data'!$B$7:$R$2292,10,0)</f>
        <v>-0.60170000000000001</v>
      </c>
      <c r="E21" s="61">
        <f t="shared" si="0"/>
        <v>24</v>
      </c>
      <c r="F21" s="60">
        <f>VLOOKUP($A21,'Return Data'!$B$7:$R$2292,11,0)</f>
        <v>11.6454</v>
      </c>
      <c r="G21" s="61">
        <f t="shared" si="1"/>
        <v>22</v>
      </c>
      <c r="H21" s="60">
        <f>VLOOKUP($A21,'Return Data'!$B$7:$R$2292,12,0)</f>
        <v>-0.4173</v>
      </c>
      <c r="I21" s="61">
        <f t="shared" si="2"/>
        <v>25</v>
      </c>
      <c r="J21" s="60">
        <f>VLOOKUP($A21,'Return Data'!$B$7:$R$2292,13,0)</f>
        <v>-3.3527999999999998</v>
      </c>
      <c r="K21" s="61">
        <f t="shared" si="3"/>
        <v>26</v>
      </c>
      <c r="L21" s="60">
        <f>VLOOKUP($A21,'Return Data'!$B$7:$R$2292,17,0)</f>
        <v>13.8256</v>
      </c>
      <c r="M21" s="61">
        <f t="shared" si="4"/>
        <v>12</v>
      </c>
      <c r="N21" s="60">
        <f>VLOOKUP($A21,'Return Data'!$B$7:$R$2292,14,0)</f>
        <v>12.544</v>
      </c>
      <c r="O21" s="61">
        <f t="shared" si="5"/>
        <v>18</v>
      </c>
      <c r="P21" s="60">
        <f>VLOOKUP($A21,'Return Data'!$B$7:$R$2292,15,0)</f>
        <v>9.58</v>
      </c>
      <c r="Q21" s="61">
        <f t="shared" si="6"/>
        <v>13</v>
      </c>
      <c r="R21" s="60">
        <f>VLOOKUP($A21,'Return Data'!$B$7:$R$2292,16,0)</f>
        <v>11.5373</v>
      </c>
      <c r="S21" s="62">
        <f t="shared" si="7"/>
        <v>19</v>
      </c>
    </row>
    <row r="22" spans="1:19" x14ac:dyDescent="0.3">
      <c r="A22" s="58" t="s">
        <v>1960</v>
      </c>
      <c r="B22" s="59">
        <f>VLOOKUP($A22,'Return Data'!$B$7:$R$2292,3,0)</f>
        <v>44918</v>
      </c>
      <c r="C22" s="60">
        <f>VLOOKUP($A22,'Return Data'!$B$7:$R$2292,4,0)</f>
        <v>100.21810000000001</v>
      </c>
      <c r="D22" s="60">
        <f>VLOOKUP($A22,'Return Data'!$B$7:$R$2292,10,0)</f>
        <v>1.9252</v>
      </c>
      <c r="E22" s="61">
        <f t="shared" si="0"/>
        <v>8</v>
      </c>
      <c r="F22" s="60">
        <f>VLOOKUP($A22,'Return Data'!$B$7:$R$2292,11,0)</f>
        <v>15.4649</v>
      </c>
      <c r="G22" s="61">
        <f t="shared" si="1"/>
        <v>4</v>
      </c>
      <c r="H22" s="60">
        <f>VLOOKUP($A22,'Return Data'!$B$7:$R$2292,12,0)</f>
        <v>3.8631000000000002</v>
      </c>
      <c r="I22" s="61">
        <f t="shared" si="2"/>
        <v>12</v>
      </c>
      <c r="J22" s="60">
        <f>VLOOKUP($A22,'Return Data'!$B$7:$R$2292,13,0)</f>
        <v>2.5110999999999999</v>
      </c>
      <c r="K22" s="61">
        <f t="shared" si="3"/>
        <v>11</v>
      </c>
      <c r="L22" s="60">
        <f>VLOOKUP($A22,'Return Data'!$B$7:$R$2292,17,0)</f>
        <v>12.6174</v>
      </c>
      <c r="M22" s="61">
        <f t="shared" si="4"/>
        <v>17</v>
      </c>
      <c r="N22" s="60">
        <f>VLOOKUP($A22,'Return Data'!$B$7:$R$2292,14,0)</f>
        <v>13.5657</v>
      </c>
      <c r="O22" s="61">
        <f t="shared" si="5"/>
        <v>10</v>
      </c>
      <c r="P22" s="60">
        <f>VLOOKUP($A22,'Return Data'!$B$7:$R$2292,15,0)</f>
        <v>9.2665000000000006</v>
      </c>
      <c r="Q22" s="61">
        <f t="shared" si="6"/>
        <v>18</v>
      </c>
      <c r="R22" s="60">
        <f>VLOOKUP($A22,'Return Data'!$B$7:$R$2292,16,0)</f>
        <v>8.6608000000000001</v>
      </c>
      <c r="S22" s="62">
        <f t="shared" si="7"/>
        <v>26</v>
      </c>
    </row>
    <row r="23" spans="1:19" x14ac:dyDescent="0.3">
      <c r="A23" s="58" t="s">
        <v>1725</v>
      </c>
      <c r="B23" s="59">
        <f>VLOOKUP($A23,'Return Data'!$B$7:$R$2292,3,0)</f>
        <v>44918</v>
      </c>
      <c r="C23" s="60">
        <f>VLOOKUP($A23,'Return Data'!$B$7:$R$2292,4,0)</f>
        <v>375.72699999999998</v>
      </c>
      <c r="D23" s="60">
        <f>VLOOKUP($A23,'Return Data'!$B$7:$R$2292,10,0)</f>
        <v>1.3159000000000001</v>
      </c>
      <c r="E23" s="61">
        <f t="shared" si="0"/>
        <v>13</v>
      </c>
      <c r="F23" s="60">
        <f>VLOOKUP($A23,'Return Data'!$B$7:$R$2292,11,0)</f>
        <v>13.075100000000001</v>
      </c>
      <c r="G23" s="61">
        <f t="shared" si="1"/>
        <v>17</v>
      </c>
      <c r="H23" s="60">
        <f>VLOOKUP($A23,'Return Data'!$B$7:$R$2292,12,0)</f>
        <v>3.9117000000000002</v>
      </c>
      <c r="I23" s="61">
        <f t="shared" si="2"/>
        <v>11</v>
      </c>
      <c r="J23" s="60">
        <f>VLOOKUP($A23,'Return Data'!$B$7:$R$2292,13,0)</f>
        <v>1.5253000000000001</v>
      </c>
      <c r="K23" s="61">
        <f t="shared" si="3"/>
        <v>15</v>
      </c>
      <c r="L23" s="60">
        <f>VLOOKUP($A23,'Return Data'!$B$7:$R$2292,17,0)</f>
        <v>14.523199999999999</v>
      </c>
      <c r="M23" s="61">
        <f t="shared" si="4"/>
        <v>10</v>
      </c>
      <c r="N23" s="60">
        <f>VLOOKUP($A23,'Return Data'!$B$7:$R$2292,14,0)</f>
        <v>13.8949</v>
      </c>
      <c r="O23" s="61">
        <f t="shared" si="5"/>
        <v>8</v>
      </c>
      <c r="P23" s="60">
        <f>VLOOKUP($A23,'Return Data'!$B$7:$R$2292,15,0)</f>
        <v>10.7142</v>
      </c>
      <c r="Q23" s="61">
        <f t="shared" si="6"/>
        <v>5</v>
      </c>
      <c r="R23" s="60">
        <f>VLOOKUP($A23,'Return Data'!$B$7:$R$2292,16,0)</f>
        <v>18.882000000000001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23</v>
      </c>
      <c r="F24" s="60">
        <f>VLOOKUP($A24,'Return Data'!$B$7:$R$2292,11,0)</f>
        <v>0</v>
      </c>
      <c r="G24" s="61">
        <f t="shared" si="1"/>
        <v>27</v>
      </c>
      <c r="H24" s="60">
        <f>VLOOKUP($A24,'Return Data'!$B$7:$R$2292,12,0)</f>
        <v>0</v>
      </c>
      <c r="I24" s="61">
        <f t="shared" si="2"/>
        <v>23</v>
      </c>
      <c r="J24" s="60">
        <f>VLOOKUP($A24,'Return Data'!$B$7:$R$2292,13,0)</f>
        <v>0</v>
      </c>
      <c r="K24" s="61">
        <f t="shared" si="3"/>
        <v>20</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1836</v>
      </c>
      <c r="B25" s="59">
        <f>VLOOKUP($A25,'Return Data'!$B$7:$R$2292,3,0)</f>
        <v>44918</v>
      </c>
      <c r="C25" s="60">
        <f>VLOOKUP($A25,'Return Data'!$B$7:$R$2292,4,0)</f>
        <v>44.409437050441099</v>
      </c>
      <c r="D25" s="60">
        <f>VLOOKUP($A25,'Return Data'!$B$7:$R$2292,10,0)</f>
        <v>0.61860000000000004</v>
      </c>
      <c r="E25" s="61">
        <f t="shared" si="0"/>
        <v>20</v>
      </c>
      <c r="F25" s="60">
        <f>VLOOKUP($A25,'Return Data'!$B$7:$R$2292,11,0)</f>
        <v>12.5444</v>
      </c>
      <c r="G25" s="61">
        <f t="shared" si="1"/>
        <v>19</v>
      </c>
      <c r="H25" s="60">
        <f>VLOOKUP($A25,'Return Data'!$B$7:$R$2292,12,0)</f>
        <v>-0.1079</v>
      </c>
      <c r="I25" s="61">
        <f t="shared" si="2"/>
        <v>24</v>
      </c>
      <c r="J25" s="60">
        <f>VLOOKUP($A25,'Return Data'!$B$7:$R$2292,13,0)</f>
        <v>-1.4950000000000001</v>
      </c>
      <c r="K25" s="61">
        <f t="shared" si="3"/>
        <v>22</v>
      </c>
      <c r="L25" s="60">
        <f>VLOOKUP($A25,'Return Data'!$B$7:$R$2292,17,0)</f>
        <v>10.794700000000001</v>
      </c>
      <c r="M25" s="61">
        <f t="shared" si="4"/>
        <v>24</v>
      </c>
      <c r="N25" s="60">
        <f>VLOOKUP($A25,'Return Data'!$B$7:$R$2292,14,0)</f>
        <v>10.606400000000001</v>
      </c>
      <c r="O25" s="61">
        <f t="shared" si="5"/>
        <v>22</v>
      </c>
      <c r="P25" s="60">
        <f>VLOOKUP($A25,'Return Data'!$B$7:$R$2292,15,0)</f>
        <v>9.5518999999999998</v>
      </c>
      <c r="Q25" s="61">
        <f t="shared" si="6"/>
        <v>14</v>
      </c>
      <c r="R25" s="60">
        <f>VLOOKUP($A25,'Return Data'!$B$7:$R$2292,16,0)</f>
        <v>10.019600000000001</v>
      </c>
      <c r="S25" s="62">
        <f t="shared" si="7"/>
        <v>22</v>
      </c>
    </row>
    <row r="26" spans="1:19" x14ac:dyDescent="0.3">
      <c r="A26" s="58" t="s">
        <v>917</v>
      </c>
      <c r="B26" s="59">
        <f>VLOOKUP($A26,'Return Data'!$B$7:$R$2292,3,0)</f>
        <v>44918</v>
      </c>
      <c r="C26" s="60">
        <f>VLOOKUP($A26,'Return Data'!$B$7:$R$2292,4,0)</f>
        <v>15.594799999999999</v>
      </c>
      <c r="D26" s="60">
        <f>VLOOKUP($A26,'Return Data'!$B$7:$R$2292,10,0)</f>
        <v>0.4703</v>
      </c>
      <c r="E26" s="61">
        <f t="shared" si="0"/>
        <v>21</v>
      </c>
      <c r="F26" s="60">
        <f>VLOOKUP($A26,'Return Data'!$B$7:$R$2292,11,0)</f>
        <v>12.281700000000001</v>
      </c>
      <c r="G26" s="61">
        <f t="shared" si="1"/>
        <v>20</v>
      </c>
      <c r="H26" s="60">
        <f>VLOOKUP($A26,'Return Data'!$B$7:$R$2292,12,0)</f>
        <v>2.1886000000000001</v>
      </c>
      <c r="I26" s="61">
        <f t="shared" si="2"/>
        <v>20</v>
      </c>
      <c r="J26" s="60">
        <f>VLOOKUP($A26,'Return Data'!$B$7:$R$2292,13,0)</f>
        <v>0.85819999999999996</v>
      </c>
      <c r="K26" s="61">
        <f t="shared" si="3"/>
        <v>17</v>
      </c>
      <c r="L26" s="60">
        <f>VLOOKUP($A26,'Return Data'!$B$7:$R$2292,17,0)</f>
        <v>14.9757</v>
      </c>
      <c r="M26" s="61">
        <f t="shared" si="4"/>
        <v>8</v>
      </c>
      <c r="N26" s="60">
        <f>VLOOKUP($A26,'Return Data'!$B$7:$R$2292,14,0)</f>
        <v>12.825200000000001</v>
      </c>
      <c r="O26" s="61">
        <f t="shared" si="5"/>
        <v>16</v>
      </c>
      <c r="P26" s="60"/>
      <c r="Q26" s="61"/>
      <c r="R26" s="60">
        <f>VLOOKUP($A26,'Return Data'!$B$7:$R$2292,16,0)</f>
        <v>12.4809</v>
      </c>
      <c r="S26" s="62">
        <f t="shared" si="7"/>
        <v>15</v>
      </c>
    </row>
    <row r="27" spans="1:19" x14ac:dyDescent="0.3">
      <c r="A27" s="58" t="s">
        <v>919</v>
      </c>
      <c r="B27" s="59">
        <f>VLOOKUP($A27,'Return Data'!$B$7:$R$2292,3,0)</f>
        <v>44918</v>
      </c>
      <c r="C27" s="60">
        <f>VLOOKUP($A27,'Return Data'!$B$7:$R$2292,4,0)</f>
        <v>78.424999999999997</v>
      </c>
      <c r="D27" s="60">
        <f>VLOOKUP($A27,'Return Data'!$B$7:$R$2292,10,0)</f>
        <v>1.0006999999999999</v>
      </c>
      <c r="E27" s="61">
        <f t="shared" si="0"/>
        <v>15</v>
      </c>
      <c r="F27" s="60">
        <f>VLOOKUP($A27,'Return Data'!$B$7:$R$2292,11,0)</f>
        <v>11.928599999999999</v>
      </c>
      <c r="G27" s="61">
        <f t="shared" si="1"/>
        <v>21</v>
      </c>
      <c r="H27" s="60">
        <f>VLOOKUP($A27,'Return Data'!$B$7:$R$2292,12,0)</f>
        <v>2.5310999999999999</v>
      </c>
      <c r="I27" s="61">
        <f t="shared" si="2"/>
        <v>18</v>
      </c>
      <c r="J27" s="60">
        <f>VLOOKUP($A27,'Return Data'!$B$7:$R$2292,13,0)</f>
        <v>1.1909000000000001</v>
      </c>
      <c r="K27" s="61">
        <f t="shared" si="3"/>
        <v>16</v>
      </c>
      <c r="L27" s="60">
        <f>VLOOKUP($A27,'Return Data'!$B$7:$R$2292,17,0)</f>
        <v>14.0099</v>
      </c>
      <c r="M27" s="61">
        <f t="shared" si="4"/>
        <v>11</v>
      </c>
      <c r="N27" s="60">
        <f>VLOOKUP($A27,'Return Data'!$B$7:$R$2292,14,0)</f>
        <v>12.9635</v>
      </c>
      <c r="O27" s="61">
        <f t="shared" si="5"/>
        <v>15</v>
      </c>
      <c r="P27" s="60">
        <f>VLOOKUP($A27,'Return Data'!$B$7:$R$2292,15,0)</f>
        <v>10.233700000000001</v>
      </c>
      <c r="Q27" s="61">
        <f t="shared" ref="Q27:Q34" si="8">RANK(P27,P$8:P$34,0)</f>
        <v>9</v>
      </c>
      <c r="R27" s="60">
        <f>VLOOKUP($A27,'Return Data'!$B$7:$R$2292,16,0)</f>
        <v>15.008100000000001</v>
      </c>
      <c r="S27" s="62">
        <f t="shared" si="7"/>
        <v>10</v>
      </c>
    </row>
    <row r="28" spans="1:19" x14ac:dyDescent="0.3">
      <c r="A28" s="58" t="s">
        <v>920</v>
      </c>
      <c r="B28" s="59">
        <f>VLOOKUP($A28,'Return Data'!$B$7:$R$2292,3,0)</f>
        <v>44918</v>
      </c>
      <c r="C28" s="60">
        <f>VLOOKUP($A28,'Return Data'!$B$7:$R$2292,4,0)</f>
        <v>53.794899999999998</v>
      </c>
      <c r="D28" s="60">
        <f>VLOOKUP($A28,'Return Data'!$B$7:$R$2292,10,0)</f>
        <v>0.92789999999999995</v>
      </c>
      <c r="E28" s="61">
        <f t="shared" si="0"/>
        <v>16</v>
      </c>
      <c r="F28" s="60">
        <f>VLOOKUP($A28,'Return Data'!$B$7:$R$2292,11,0)</f>
        <v>17.090499999999999</v>
      </c>
      <c r="G28" s="61">
        <f t="shared" si="1"/>
        <v>1</v>
      </c>
      <c r="H28" s="60">
        <f>VLOOKUP($A28,'Return Data'!$B$7:$R$2292,12,0)</f>
        <v>8.0876999999999999</v>
      </c>
      <c r="I28" s="61">
        <f t="shared" si="2"/>
        <v>1</v>
      </c>
      <c r="J28" s="60">
        <f>VLOOKUP($A28,'Return Data'!$B$7:$R$2292,13,0)</f>
        <v>10.1508</v>
      </c>
      <c r="K28" s="61">
        <f t="shared" si="3"/>
        <v>1</v>
      </c>
      <c r="L28" s="60">
        <f>VLOOKUP($A28,'Return Data'!$B$7:$R$2292,17,0)</f>
        <v>21.3736</v>
      </c>
      <c r="M28" s="61">
        <f t="shared" si="4"/>
        <v>1</v>
      </c>
      <c r="N28" s="60">
        <f>VLOOKUP($A28,'Return Data'!$B$7:$R$2292,14,0)</f>
        <v>14.715999999999999</v>
      </c>
      <c r="O28" s="61">
        <f t="shared" si="5"/>
        <v>4</v>
      </c>
      <c r="P28" s="60">
        <f>VLOOKUP($A28,'Return Data'!$B$7:$R$2292,15,0)</f>
        <v>10.088900000000001</v>
      </c>
      <c r="Q28" s="61">
        <f t="shared" si="8"/>
        <v>10</v>
      </c>
      <c r="R28" s="60">
        <f>VLOOKUP($A28,'Return Data'!$B$7:$R$2292,16,0)</f>
        <v>11.555999999999999</v>
      </c>
      <c r="S28" s="62">
        <f t="shared" si="7"/>
        <v>18</v>
      </c>
    </row>
    <row r="29" spans="1:19" x14ac:dyDescent="0.3">
      <c r="A29" s="58" t="s">
        <v>922</v>
      </c>
      <c r="B29" s="59">
        <f>VLOOKUP($A29,'Return Data'!$B$7:$R$2292,3,0)</f>
        <v>44918</v>
      </c>
      <c r="C29" s="60">
        <f>VLOOKUP($A29,'Return Data'!$B$7:$R$2292,4,0)</f>
        <v>244.87</v>
      </c>
      <c r="D29" s="60">
        <f>VLOOKUP($A29,'Return Data'!$B$7:$R$2292,10,0)</f>
        <v>3.0207000000000002</v>
      </c>
      <c r="E29" s="61">
        <f t="shared" si="0"/>
        <v>3</v>
      </c>
      <c r="F29" s="60">
        <f>VLOOKUP($A29,'Return Data'!$B$7:$R$2292,11,0)</f>
        <v>15.352399999999999</v>
      </c>
      <c r="G29" s="61">
        <f t="shared" si="1"/>
        <v>5</v>
      </c>
      <c r="H29" s="60">
        <f>VLOOKUP($A29,'Return Data'!$B$7:$R$2292,12,0)</f>
        <v>5.8484999999999996</v>
      </c>
      <c r="I29" s="61">
        <f t="shared" si="2"/>
        <v>3</v>
      </c>
      <c r="J29" s="60">
        <f>VLOOKUP($A29,'Return Data'!$B$7:$R$2292,13,0)</f>
        <v>1.7366999999999999</v>
      </c>
      <c r="K29" s="61">
        <f t="shared" si="3"/>
        <v>14</v>
      </c>
      <c r="L29" s="60">
        <f>VLOOKUP($A29,'Return Data'!$B$7:$R$2292,17,0)</f>
        <v>11.2949</v>
      </c>
      <c r="M29" s="61">
        <f t="shared" si="4"/>
        <v>22</v>
      </c>
      <c r="N29" s="60">
        <f>VLOOKUP($A29,'Return Data'!$B$7:$R$2292,14,0)</f>
        <v>10.770799999999999</v>
      </c>
      <c r="O29" s="61">
        <f t="shared" si="5"/>
        <v>21</v>
      </c>
      <c r="P29" s="60">
        <f>VLOOKUP($A29,'Return Data'!$B$7:$R$2292,15,0)</f>
        <v>8.6197999999999997</v>
      </c>
      <c r="Q29" s="61">
        <f t="shared" si="8"/>
        <v>20</v>
      </c>
      <c r="R29" s="60">
        <f>VLOOKUP($A29,'Return Data'!$B$7:$R$2292,16,0)</f>
        <v>17.4254</v>
      </c>
      <c r="S29" s="62">
        <f t="shared" si="7"/>
        <v>8</v>
      </c>
    </row>
    <row r="30" spans="1:19" x14ac:dyDescent="0.3">
      <c r="A30" s="58" t="s">
        <v>925</v>
      </c>
      <c r="B30" s="59">
        <f>VLOOKUP($A30,'Return Data'!$B$7:$R$2292,3,0)</f>
        <v>44918</v>
      </c>
      <c r="C30" s="60">
        <f>VLOOKUP($A30,'Return Data'!$B$7:$R$2292,4,0)</f>
        <v>62.555700000000002</v>
      </c>
      <c r="D30" s="60">
        <f>VLOOKUP($A30,'Return Data'!$B$7:$R$2292,10,0)</f>
        <v>1.6967000000000001</v>
      </c>
      <c r="E30" s="61">
        <f t="shared" si="0"/>
        <v>11</v>
      </c>
      <c r="F30" s="60">
        <f>VLOOKUP($A30,'Return Data'!$B$7:$R$2292,11,0)</f>
        <v>14.5199</v>
      </c>
      <c r="G30" s="61">
        <f t="shared" si="1"/>
        <v>14</v>
      </c>
      <c r="H30" s="60">
        <f>VLOOKUP($A30,'Return Data'!$B$7:$R$2292,12,0)</f>
        <v>5.3197000000000001</v>
      </c>
      <c r="I30" s="61">
        <f t="shared" si="2"/>
        <v>7</v>
      </c>
      <c r="J30" s="60">
        <f>VLOOKUP($A30,'Return Data'!$B$7:$R$2292,13,0)</f>
        <v>4.5850999999999997</v>
      </c>
      <c r="K30" s="61">
        <f t="shared" si="3"/>
        <v>4</v>
      </c>
      <c r="L30" s="60">
        <f>VLOOKUP($A30,'Return Data'!$B$7:$R$2292,17,0)</f>
        <v>15.5055</v>
      </c>
      <c r="M30" s="61">
        <f t="shared" si="4"/>
        <v>7</v>
      </c>
      <c r="N30" s="60">
        <f>VLOOKUP($A30,'Return Data'!$B$7:$R$2292,14,0)</f>
        <v>14.4594</v>
      </c>
      <c r="O30" s="61">
        <f t="shared" si="5"/>
        <v>5</v>
      </c>
      <c r="P30" s="60">
        <f>VLOOKUP($A30,'Return Data'!$B$7:$R$2292,15,0)</f>
        <v>10.000400000000001</v>
      </c>
      <c r="Q30" s="61">
        <f t="shared" si="8"/>
        <v>11</v>
      </c>
      <c r="R30" s="60">
        <f>VLOOKUP($A30,'Return Data'!$B$7:$R$2292,16,0)</f>
        <v>11.434900000000001</v>
      </c>
      <c r="S30" s="62">
        <f t="shared" si="7"/>
        <v>20</v>
      </c>
    </row>
    <row r="31" spans="1:19" x14ac:dyDescent="0.3">
      <c r="A31" s="58" t="s">
        <v>926</v>
      </c>
      <c r="B31" s="59">
        <f>VLOOKUP($A31,'Return Data'!$B$7:$R$2292,3,0)</f>
        <v>44918</v>
      </c>
      <c r="C31" s="60">
        <f>VLOOKUP($A31,'Return Data'!$B$7:$R$2292,4,0)</f>
        <v>737.611822453164</v>
      </c>
      <c r="D31" s="60">
        <f>VLOOKUP($A31,'Return Data'!$B$7:$R$2292,10,0)</f>
        <v>2.4188999999999998</v>
      </c>
      <c r="E31" s="61">
        <f t="shared" si="0"/>
        <v>4</v>
      </c>
      <c r="F31" s="60">
        <f>VLOOKUP($A31,'Return Data'!$B$7:$R$2292,11,0)</f>
        <v>14.634600000000001</v>
      </c>
      <c r="G31" s="61">
        <f t="shared" si="1"/>
        <v>12</v>
      </c>
      <c r="H31" s="60">
        <f>VLOOKUP($A31,'Return Data'!$B$7:$R$2292,12,0)</f>
        <v>3.5985999999999998</v>
      </c>
      <c r="I31" s="61">
        <f t="shared" si="2"/>
        <v>13</v>
      </c>
      <c r="J31" s="60">
        <f>VLOOKUP($A31,'Return Data'!$B$7:$R$2292,13,0)</f>
        <v>2.7888000000000002</v>
      </c>
      <c r="K31" s="61">
        <f t="shared" si="3"/>
        <v>10</v>
      </c>
      <c r="L31" s="60">
        <f>VLOOKUP($A31,'Return Data'!$B$7:$R$2292,17,0)</f>
        <v>17.602699999999999</v>
      </c>
      <c r="M31" s="61">
        <f t="shared" si="4"/>
        <v>4</v>
      </c>
      <c r="N31" s="60">
        <f>VLOOKUP($A31,'Return Data'!$B$7:$R$2292,14,0)</f>
        <v>13.016400000000001</v>
      </c>
      <c r="O31" s="61">
        <f t="shared" si="5"/>
        <v>14</v>
      </c>
      <c r="P31" s="60">
        <f>VLOOKUP($A31,'Return Data'!$B$7:$R$2292,15,0)</f>
        <v>9.5188000000000006</v>
      </c>
      <c r="Q31" s="61">
        <f t="shared" si="8"/>
        <v>15</v>
      </c>
      <c r="R31" s="60">
        <f>VLOOKUP($A31,'Return Data'!$B$7:$R$2292,16,0)</f>
        <v>19.065100000000001</v>
      </c>
      <c r="S31" s="62">
        <f t="shared" si="7"/>
        <v>2</v>
      </c>
    </row>
    <row r="32" spans="1:19" x14ac:dyDescent="0.3">
      <c r="A32" s="58" t="s">
        <v>929</v>
      </c>
      <c r="B32" s="59">
        <f>VLOOKUP($A32,'Return Data'!$B$7:$R$2292,3,0)</f>
        <v>44918</v>
      </c>
      <c r="C32" s="60">
        <f>VLOOKUP($A32,'Return Data'!$B$7:$R$2292,4,0)</f>
        <v>138.16</v>
      </c>
      <c r="D32" s="60">
        <f>VLOOKUP($A32,'Return Data'!$B$7:$R$2292,10,0)</f>
        <v>-5.8769999999999998</v>
      </c>
      <c r="E32" s="61">
        <f t="shared" si="0"/>
        <v>27</v>
      </c>
      <c r="F32" s="60">
        <f>VLOOKUP($A32,'Return Data'!$B$7:$R$2292,11,0)</f>
        <v>16.387699999999999</v>
      </c>
      <c r="G32" s="61">
        <f t="shared" si="1"/>
        <v>2</v>
      </c>
      <c r="H32" s="60">
        <f>VLOOKUP($A32,'Return Data'!$B$7:$R$2292,12,0)</f>
        <v>3.1353</v>
      </c>
      <c r="I32" s="61">
        <f t="shared" si="2"/>
        <v>14</v>
      </c>
      <c r="J32" s="60">
        <f>VLOOKUP($A32,'Return Data'!$B$7:$R$2292,13,0)</f>
        <v>4.1093000000000002</v>
      </c>
      <c r="K32" s="61">
        <f t="shared" si="3"/>
        <v>5</v>
      </c>
      <c r="L32" s="60">
        <f>VLOOKUP($A32,'Return Data'!$B$7:$R$2292,17,0)</f>
        <v>11.425000000000001</v>
      </c>
      <c r="M32" s="61">
        <f t="shared" si="4"/>
        <v>21</v>
      </c>
      <c r="N32" s="60">
        <f>VLOOKUP($A32,'Return Data'!$B$7:$R$2292,14,0)</f>
        <v>9.8454999999999995</v>
      </c>
      <c r="O32" s="61">
        <f t="shared" si="5"/>
        <v>24</v>
      </c>
      <c r="P32" s="60">
        <f>VLOOKUP($A32,'Return Data'!$B$7:$R$2292,15,0)</f>
        <v>6.4280999999999997</v>
      </c>
      <c r="Q32" s="61">
        <f t="shared" si="8"/>
        <v>25</v>
      </c>
      <c r="R32" s="60">
        <f>VLOOKUP($A32,'Return Data'!$B$7:$R$2292,16,0)</f>
        <v>9.8925999999999998</v>
      </c>
      <c r="S32" s="62">
        <f t="shared" si="7"/>
        <v>24</v>
      </c>
    </row>
    <row r="33" spans="1:19" x14ac:dyDescent="0.3">
      <c r="A33" s="58" t="s">
        <v>931</v>
      </c>
      <c r="B33" s="59">
        <f>VLOOKUP($A33,'Return Data'!$B$7:$R$2292,3,0)</f>
        <v>44918</v>
      </c>
      <c r="C33" s="60">
        <f>VLOOKUP($A33,'Return Data'!$B$7:$R$2292,4,0)</f>
        <v>16.43</v>
      </c>
      <c r="D33" s="60">
        <f>VLOOKUP($A33,'Return Data'!$B$7:$R$2292,10,0)</f>
        <v>1.7968</v>
      </c>
      <c r="E33" s="61">
        <f t="shared" si="0"/>
        <v>9</v>
      </c>
      <c r="F33" s="60">
        <f>VLOOKUP($A33,'Return Data'!$B$7:$R$2292,11,0)</f>
        <v>13.2323</v>
      </c>
      <c r="G33" s="61">
        <f t="shared" si="1"/>
        <v>16</v>
      </c>
      <c r="H33" s="60">
        <f>VLOOKUP($A33,'Return Data'!$B$7:$R$2292,12,0)</f>
        <v>2.5592999999999999</v>
      </c>
      <c r="I33" s="61">
        <f t="shared" si="2"/>
        <v>17</v>
      </c>
      <c r="J33" s="60">
        <f>VLOOKUP($A33,'Return Data'!$B$7:$R$2292,13,0)</f>
        <v>-0.54479999999999995</v>
      </c>
      <c r="K33" s="61">
        <f t="shared" si="3"/>
        <v>21</v>
      </c>
      <c r="L33" s="60">
        <f>VLOOKUP($A33,'Return Data'!$B$7:$R$2292,17,0)</f>
        <v>13.6515</v>
      </c>
      <c r="M33" s="61">
        <f t="shared" si="4"/>
        <v>13</v>
      </c>
      <c r="N33" s="60">
        <f>VLOOKUP($A33,'Return Data'!$B$7:$R$2292,14,0)</f>
        <v>12.812200000000001</v>
      </c>
      <c r="O33" s="61">
        <f t="shared" si="5"/>
        <v>17</v>
      </c>
      <c r="P33" s="60">
        <f>VLOOKUP($A33,'Return Data'!$B$7:$R$2292,15,0)</f>
        <v>8.9457000000000004</v>
      </c>
      <c r="Q33" s="61">
        <f t="shared" si="8"/>
        <v>19</v>
      </c>
      <c r="R33" s="60">
        <f>VLOOKUP($A33,'Return Data'!$B$7:$R$2292,16,0)</f>
        <v>9.2337000000000007</v>
      </c>
      <c r="S33" s="62">
        <f t="shared" si="7"/>
        <v>25</v>
      </c>
    </row>
    <row r="34" spans="1:19" x14ac:dyDescent="0.3">
      <c r="A34" s="58" t="s">
        <v>1730</v>
      </c>
      <c r="B34" s="59">
        <f>VLOOKUP($A34,'Return Data'!$B$7:$R$2292,3,0)</f>
        <v>44918</v>
      </c>
      <c r="C34" s="60">
        <f>VLOOKUP($A34,'Return Data'!$B$7:$R$2292,4,0)</f>
        <v>191.38229999999999</v>
      </c>
      <c r="D34" s="60">
        <f>VLOOKUP($A34,'Return Data'!$B$7:$R$2292,10,0)</f>
        <v>6.7599999999999993E-2</v>
      </c>
      <c r="E34" s="61">
        <f t="shared" si="0"/>
        <v>22</v>
      </c>
      <c r="F34" s="60">
        <f>VLOOKUP($A34,'Return Data'!$B$7:$R$2292,11,0)</f>
        <v>11.585699999999999</v>
      </c>
      <c r="G34" s="61">
        <f t="shared" si="1"/>
        <v>23</v>
      </c>
      <c r="H34" s="60">
        <f>VLOOKUP($A34,'Return Data'!$B$7:$R$2292,12,0)</f>
        <v>0.51619999999999999</v>
      </c>
      <c r="I34" s="61">
        <f t="shared" si="2"/>
        <v>22</v>
      </c>
      <c r="J34" s="60">
        <f>VLOOKUP($A34,'Return Data'!$B$7:$R$2292,13,0)</f>
        <v>-1.571</v>
      </c>
      <c r="K34" s="61">
        <f t="shared" si="3"/>
        <v>23</v>
      </c>
      <c r="L34" s="60">
        <f>VLOOKUP($A34,'Return Data'!$B$7:$R$2292,17,0)</f>
        <v>13.4558</v>
      </c>
      <c r="M34" s="61">
        <f t="shared" si="4"/>
        <v>14</v>
      </c>
      <c r="N34" s="60">
        <f>VLOOKUP($A34,'Return Data'!$B$7:$R$2292,14,0)</f>
        <v>13.977</v>
      </c>
      <c r="O34" s="61">
        <f t="shared" si="5"/>
        <v>7</v>
      </c>
      <c r="P34" s="60">
        <f>VLOOKUP($A34,'Return Data'!$B$7:$R$2292,15,0)</f>
        <v>10.481400000000001</v>
      </c>
      <c r="Q34" s="61">
        <f t="shared" si="8"/>
        <v>6</v>
      </c>
      <c r="R34" s="60">
        <f>VLOOKUP($A34,'Return Data'!$B$7:$R$2292,16,0)</f>
        <v>12.932399999999999</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0.95562222222222237</v>
      </c>
      <c r="E36" s="69"/>
      <c r="F36" s="70">
        <f>AVERAGE(F8:F34)</f>
        <v>13.242014814814812</v>
      </c>
      <c r="G36" s="69"/>
      <c r="H36" s="70">
        <f>AVERAGE(H8:H34)</f>
        <v>3.0825666666666671</v>
      </c>
      <c r="I36" s="69"/>
      <c r="J36" s="70">
        <f>AVERAGE(J8:J34)</f>
        <v>1.8022555555555553</v>
      </c>
      <c r="K36" s="69"/>
      <c r="L36" s="70">
        <f>AVERAGE(L8:L34)</f>
        <v>13.369603703703705</v>
      </c>
      <c r="M36" s="69"/>
      <c r="N36" s="70">
        <f>AVERAGE(N8:N34)</f>
        <v>12.21338888888889</v>
      </c>
      <c r="O36" s="69"/>
      <c r="P36" s="70">
        <f>AVERAGE(P8:P34)</f>
        <v>9.2302807692307702</v>
      </c>
      <c r="Q36" s="69"/>
      <c r="R36" s="70">
        <f>AVERAGE(R8:R34)</f>
        <v>13.477037037037039</v>
      </c>
      <c r="S36" s="71"/>
    </row>
    <row r="37" spans="1:19" x14ac:dyDescent="0.3">
      <c r="A37" s="68" t="s">
        <v>28</v>
      </c>
      <c r="B37" s="69"/>
      <c r="C37" s="69"/>
      <c r="D37" s="70">
        <f>MIN(D8:D34)</f>
        <v>-5.8769999999999998</v>
      </c>
      <c r="E37" s="69"/>
      <c r="F37" s="70">
        <f>MIN(F8:F34)</f>
        <v>0</v>
      </c>
      <c r="G37" s="69"/>
      <c r="H37" s="70">
        <f>MIN(H8:H34)</f>
        <v>-3.0891000000000002</v>
      </c>
      <c r="I37" s="69"/>
      <c r="J37" s="70">
        <f>MIN(J8:J34)</f>
        <v>-5.6836000000000002</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3.6947000000000001</v>
      </c>
      <c r="E38" s="73"/>
      <c r="F38" s="74">
        <f>MAX(F8:F34)</f>
        <v>17.090499999999999</v>
      </c>
      <c r="G38" s="73"/>
      <c r="H38" s="74">
        <f>MAX(H8:H34)</f>
        <v>8.0876999999999999</v>
      </c>
      <c r="I38" s="73"/>
      <c r="J38" s="74">
        <f>MAX(J8:J34)</f>
        <v>10.1508</v>
      </c>
      <c r="K38" s="73"/>
      <c r="L38" s="74">
        <f>MAX(L8:L34)</f>
        <v>21.3736</v>
      </c>
      <c r="M38" s="73"/>
      <c r="N38" s="74">
        <f>MAX(N8:N34)</f>
        <v>15.281700000000001</v>
      </c>
      <c r="O38" s="73"/>
      <c r="P38" s="74">
        <f>MAX(P8:P34)</f>
        <v>12.667299999999999</v>
      </c>
      <c r="Q38" s="73"/>
      <c r="R38" s="74">
        <f>MAX(R8:R34)</f>
        <v>19.1751</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44918</v>
      </c>
      <c r="C8" s="60">
        <f>VLOOKUP($A8,'Return Data'!$B$7:$R$2292,4,0)</f>
        <v>40.215899999999998</v>
      </c>
      <c r="D8" s="60">
        <f>VLOOKUP($A8,'Return Data'!$B$7:$R$2292,9,0)</f>
        <v>7.0044000000000004</v>
      </c>
      <c r="E8" s="61">
        <f t="shared" ref="E8:E32" si="0">RANK(D8,D$8:D$32,0)</f>
        <v>10</v>
      </c>
      <c r="F8" s="60">
        <f>VLOOKUP($A8,'Return Data'!$B$7:$R$2292,10,0)</f>
        <v>7.3708999999999998</v>
      </c>
      <c r="G8" s="61">
        <f t="shared" ref="G8:G32" si="1">RANK(F8,F$8:F$32,0)</f>
        <v>13</v>
      </c>
      <c r="H8" s="60">
        <f>VLOOKUP($A8,'Return Data'!$B$7:$R$2292,11,0)</f>
        <v>12.9505</v>
      </c>
      <c r="I8" s="61">
        <f t="shared" ref="I8:I32" si="2">RANK(H8,H$8:H$32,0)</f>
        <v>1</v>
      </c>
      <c r="J8" s="60">
        <f>VLOOKUP($A8,'Return Data'!$B$7:$R$2292,12,0)</f>
        <v>7.8992000000000004</v>
      </c>
      <c r="K8" s="61">
        <f t="shared" ref="K8:K32" si="3">RANK(J8,J$8:J$32,0)</f>
        <v>2</v>
      </c>
      <c r="L8" s="60">
        <f>VLOOKUP($A8,'Return Data'!$B$7:$R$2292,13,0)</f>
        <v>6.6581999999999999</v>
      </c>
      <c r="M8" s="61">
        <f t="shared" ref="M8:M32" si="4">RANK(L8,L$8:L$32,0)</f>
        <v>2</v>
      </c>
      <c r="N8" s="60">
        <f>VLOOKUP($A8,'Return Data'!$B$7:$R$2292,17,0)</f>
        <v>6.1483999999999996</v>
      </c>
      <c r="O8" s="61">
        <f t="shared" ref="O8:O30" si="5">RANK(N8,N$8:N$32,0)</f>
        <v>2</v>
      </c>
      <c r="P8" s="60">
        <f>VLOOKUP($A8,'Return Data'!$B$7:$R$2292,14,0)</f>
        <v>7.4955999999999996</v>
      </c>
      <c r="Q8" s="61">
        <f>RANK(P8,P$8:P$32,0)</f>
        <v>3</v>
      </c>
      <c r="R8" s="60">
        <f>VLOOKUP($A8,'Return Data'!$B$7:$R$2292,16,0)</f>
        <v>7.5594000000000001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44918</v>
      </c>
      <c r="C10" s="60">
        <f>VLOOKUP($A10,'Return Data'!$B$7:$R$2292,4,0)</f>
        <v>26.624099999999999</v>
      </c>
      <c r="D10" s="60">
        <f>VLOOKUP($A10,'Return Data'!$B$7:$R$2292,9,0)</f>
        <v>7.3281000000000001</v>
      </c>
      <c r="E10" s="61">
        <f t="shared" si="0"/>
        <v>6</v>
      </c>
      <c r="F10" s="60">
        <f>VLOOKUP($A10,'Return Data'!$B$7:$R$2292,10,0)</f>
        <v>8.6586999999999996</v>
      </c>
      <c r="G10" s="61">
        <f t="shared" si="1"/>
        <v>6</v>
      </c>
      <c r="H10" s="60">
        <f>VLOOKUP($A10,'Return Data'!$B$7:$R$2292,11,0)</f>
        <v>9.3443000000000005</v>
      </c>
      <c r="I10" s="61">
        <f t="shared" si="2"/>
        <v>3</v>
      </c>
      <c r="J10" s="60">
        <f>VLOOKUP($A10,'Return Data'!$B$7:$R$2292,12,0)</f>
        <v>3.1316000000000002</v>
      </c>
      <c r="K10" s="61">
        <f t="shared" si="3"/>
        <v>16</v>
      </c>
      <c r="L10" s="60">
        <f>VLOOKUP($A10,'Return Data'!$B$7:$R$2292,13,0)</f>
        <v>2.4523999999999999</v>
      </c>
      <c r="M10" s="61">
        <f t="shared" si="4"/>
        <v>16</v>
      </c>
      <c r="N10" s="60">
        <f>VLOOKUP($A10,'Return Data'!$B$7:$R$2292,17,0)</f>
        <v>3.5512000000000001</v>
      </c>
      <c r="O10" s="61">
        <f t="shared" si="5"/>
        <v>13</v>
      </c>
      <c r="P10" s="60">
        <f>VLOOKUP($A10,'Return Data'!$B$7:$R$2292,14,0)</f>
        <v>6.5252999999999997</v>
      </c>
      <c r="Q10" s="61">
        <f t="shared" ref="Q10:Q30" si="7">RANK(P10,P$8:P$32,0)</f>
        <v>6</v>
      </c>
      <c r="R10" s="60">
        <f>VLOOKUP($A10,'Return Data'!$B$7:$R$2292,16,0)</f>
        <v>8.6297999999999995</v>
      </c>
      <c r="S10" s="62">
        <f t="shared" si="6"/>
        <v>3</v>
      </c>
    </row>
    <row r="11" spans="1:19" x14ac:dyDescent="0.3">
      <c r="A11" s="77" t="s">
        <v>1916</v>
      </c>
      <c r="B11" s="59">
        <f>VLOOKUP($A11,'Return Data'!$B$7:$R$2292,3,0)</f>
        <v>44918</v>
      </c>
      <c r="C11" s="60">
        <f>VLOOKUP($A11,'Return Data'!$B$7:$R$2292,4,0)</f>
        <v>41.2577</v>
      </c>
      <c r="D11" s="60">
        <f>VLOOKUP($A11,'Return Data'!$B$7:$R$2292,9,0)</f>
        <v>7.0293999999999999</v>
      </c>
      <c r="E11" s="61">
        <f t="shared" si="0"/>
        <v>9</v>
      </c>
      <c r="F11" s="60">
        <f>VLOOKUP($A11,'Return Data'!$B$7:$R$2292,10,0)</f>
        <v>8.3512000000000004</v>
      </c>
      <c r="G11" s="61">
        <f t="shared" si="1"/>
        <v>7</v>
      </c>
      <c r="H11" s="60">
        <f>VLOOKUP($A11,'Return Data'!$B$7:$R$2292,11,0)</f>
        <v>8.8939000000000004</v>
      </c>
      <c r="I11" s="61">
        <f t="shared" si="2"/>
        <v>5</v>
      </c>
      <c r="J11" s="60">
        <f>VLOOKUP($A11,'Return Data'!$B$7:$R$2292,12,0)</f>
        <v>4.67</v>
      </c>
      <c r="K11" s="61">
        <f t="shared" si="3"/>
        <v>6</v>
      </c>
      <c r="L11" s="60">
        <f>VLOOKUP($A11,'Return Data'!$B$7:$R$2292,13,0)</f>
        <v>4.3776999999999999</v>
      </c>
      <c r="M11" s="61">
        <f t="shared" si="4"/>
        <v>6</v>
      </c>
      <c r="N11" s="60">
        <f>VLOOKUP($A11,'Return Data'!$B$7:$R$2292,17,0)</f>
        <v>3.6387999999999998</v>
      </c>
      <c r="O11" s="61">
        <f t="shared" si="5"/>
        <v>12</v>
      </c>
      <c r="P11" s="60">
        <f>VLOOKUP($A11,'Return Data'!$B$7:$R$2292,14,0)</f>
        <v>5.7473999999999998</v>
      </c>
      <c r="Q11" s="61">
        <f t="shared" si="7"/>
        <v>13</v>
      </c>
      <c r="R11" s="60">
        <f>VLOOKUP($A11,'Return Data'!$B$7:$R$2292,16,0)</f>
        <v>7.9721000000000002</v>
      </c>
      <c r="S11" s="62">
        <f t="shared" si="6"/>
        <v>9</v>
      </c>
    </row>
    <row r="12" spans="1:19" x14ac:dyDescent="0.3">
      <c r="A12" s="77" t="s">
        <v>58</v>
      </c>
      <c r="B12" s="59">
        <f>VLOOKUP($A12,'Return Data'!$B$7:$R$2292,3,0)</f>
        <v>44918</v>
      </c>
      <c r="C12" s="60">
        <f>VLOOKUP($A12,'Return Data'!$B$7:$R$2292,4,0)</f>
        <v>26.744599999999998</v>
      </c>
      <c r="D12" s="60">
        <f>VLOOKUP($A12,'Return Data'!$B$7:$R$2292,9,0)</f>
        <v>7.3685999999999998</v>
      </c>
      <c r="E12" s="61">
        <f t="shared" si="0"/>
        <v>5</v>
      </c>
      <c r="F12" s="60">
        <f>VLOOKUP($A12,'Return Data'!$B$7:$R$2292,10,0)</f>
        <v>9.4640000000000004</v>
      </c>
      <c r="G12" s="61">
        <f t="shared" si="1"/>
        <v>2</v>
      </c>
      <c r="H12" s="60">
        <f>VLOOKUP($A12,'Return Data'!$B$7:$R$2292,11,0)</f>
        <v>7.0750999999999999</v>
      </c>
      <c r="I12" s="61">
        <f t="shared" si="2"/>
        <v>11</v>
      </c>
      <c r="J12" s="60">
        <f>VLOOKUP($A12,'Return Data'!$B$7:$R$2292,12,0)</f>
        <v>4.1654999999999998</v>
      </c>
      <c r="K12" s="61">
        <f t="shared" si="3"/>
        <v>10</v>
      </c>
      <c r="L12" s="60">
        <f>VLOOKUP($A12,'Return Data'!$B$7:$R$2292,13,0)</f>
        <v>3.6154999999999999</v>
      </c>
      <c r="M12" s="61">
        <f t="shared" si="4"/>
        <v>9</v>
      </c>
      <c r="N12" s="60">
        <f>VLOOKUP($A12,'Return Data'!$B$7:$R$2292,17,0)</f>
        <v>3.0312000000000001</v>
      </c>
      <c r="O12" s="61">
        <f t="shared" si="5"/>
        <v>15</v>
      </c>
      <c r="P12" s="60">
        <f>VLOOKUP($A12,'Return Data'!$B$7:$R$2292,14,0)</f>
        <v>5.4311999999999996</v>
      </c>
      <c r="Q12" s="61">
        <f t="shared" si="7"/>
        <v>17</v>
      </c>
      <c r="R12" s="60">
        <f>VLOOKUP($A12,'Return Data'!$B$7:$R$2292,16,0)</f>
        <v>7.8627000000000002</v>
      </c>
      <c r="S12" s="62">
        <f t="shared" si="6"/>
        <v>11</v>
      </c>
    </row>
    <row r="13" spans="1:19" x14ac:dyDescent="0.3">
      <c r="A13" s="77" t="s">
        <v>59</v>
      </c>
      <c r="B13" s="59">
        <f>VLOOKUP($A13,'Return Data'!$B$7:$R$2292,3,0)</f>
        <v>44918</v>
      </c>
      <c r="C13" s="60">
        <f>VLOOKUP($A13,'Return Data'!$B$7:$R$2292,4,0)</f>
        <v>2867.6486</v>
      </c>
      <c r="D13" s="60">
        <f>VLOOKUP($A13,'Return Data'!$B$7:$R$2292,9,0)</f>
        <v>5.6482000000000001</v>
      </c>
      <c r="E13" s="61">
        <f t="shared" si="0"/>
        <v>15</v>
      </c>
      <c r="F13" s="60">
        <f>VLOOKUP($A13,'Return Data'!$B$7:$R$2292,10,0)</f>
        <v>5.7725999999999997</v>
      </c>
      <c r="G13" s="61">
        <f t="shared" si="1"/>
        <v>18</v>
      </c>
      <c r="H13" s="60">
        <f>VLOOKUP($A13,'Return Data'!$B$7:$R$2292,11,0)</f>
        <v>4.3451000000000004</v>
      </c>
      <c r="I13" s="61">
        <f t="shared" si="2"/>
        <v>20</v>
      </c>
      <c r="J13" s="60">
        <f>VLOOKUP($A13,'Return Data'!$B$7:$R$2292,12,0)</f>
        <v>2.2959999999999998</v>
      </c>
      <c r="K13" s="61">
        <f t="shared" si="3"/>
        <v>17</v>
      </c>
      <c r="L13" s="60">
        <f>VLOOKUP($A13,'Return Data'!$B$7:$R$2292,13,0)</f>
        <v>2.1505000000000001</v>
      </c>
      <c r="M13" s="61">
        <f t="shared" si="4"/>
        <v>18</v>
      </c>
      <c r="N13" s="60">
        <f>VLOOKUP($A13,'Return Data'!$B$7:$R$2292,17,0)</f>
        <v>2.7490000000000001</v>
      </c>
      <c r="O13" s="61">
        <f t="shared" si="5"/>
        <v>17</v>
      </c>
      <c r="P13" s="60">
        <f>VLOOKUP($A13,'Return Data'!$B$7:$R$2292,14,0)</f>
        <v>5.9859</v>
      </c>
      <c r="Q13" s="61">
        <f t="shared" si="7"/>
        <v>10</v>
      </c>
      <c r="R13" s="60">
        <f>VLOOKUP($A13,'Return Data'!$B$7:$R$2292,16,0)</f>
        <v>7.9679000000000002</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44918</v>
      </c>
      <c r="C15" s="60">
        <f>VLOOKUP($A15,'Return Data'!$B$7:$R$2292,4,0)</f>
        <v>80.393299999999996</v>
      </c>
      <c r="D15" s="60">
        <f>VLOOKUP($A15,'Return Data'!$B$7:$R$2292,9,0)</f>
        <v>5.8026999999999997</v>
      </c>
      <c r="E15" s="61">
        <f t="shared" si="0"/>
        <v>14</v>
      </c>
      <c r="F15" s="60">
        <f>VLOOKUP($A15,'Return Data'!$B$7:$R$2292,10,0)</f>
        <v>7.5514999999999999</v>
      </c>
      <c r="G15" s="61">
        <f t="shared" si="1"/>
        <v>11</v>
      </c>
      <c r="H15" s="60">
        <f>VLOOKUP($A15,'Return Data'!$B$7:$R$2292,11,0)</f>
        <v>7.2455999999999996</v>
      </c>
      <c r="I15" s="61">
        <f t="shared" si="2"/>
        <v>10</v>
      </c>
      <c r="J15" s="60">
        <f>VLOOKUP($A15,'Return Data'!$B$7:$R$2292,12,0)</f>
        <v>3.9</v>
      </c>
      <c r="K15" s="61">
        <f t="shared" si="3"/>
        <v>11</v>
      </c>
      <c r="L15" s="60">
        <f>VLOOKUP($A15,'Return Data'!$B$7:$R$2292,13,0)</f>
        <v>2.8353999999999999</v>
      </c>
      <c r="M15" s="61">
        <f t="shared" si="4"/>
        <v>14</v>
      </c>
      <c r="N15" s="60">
        <f>VLOOKUP($A15,'Return Data'!$B$7:$R$2292,17,0)</f>
        <v>5.5861999999999998</v>
      </c>
      <c r="O15" s="61">
        <f t="shared" si="5"/>
        <v>3</v>
      </c>
      <c r="P15" s="60">
        <f>VLOOKUP($A15,'Return Data'!$B$7:$R$2292,14,0)</f>
        <v>6.8891</v>
      </c>
      <c r="Q15" s="61">
        <f t="shared" si="7"/>
        <v>4</v>
      </c>
      <c r="R15" s="60">
        <f>VLOOKUP($A15,'Return Data'!$B$7:$R$2292,16,0)</f>
        <v>7.6638000000000002</v>
      </c>
      <c r="S15" s="62">
        <f t="shared" si="6"/>
        <v>14</v>
      </c>
    </row>
    <row r="16" spans="1:19" x14ac:dyDescent="0.3">
      <c r="A16" s="102" t="s">
        <v>2030</v>
      </c>
      <c r="B16" s="59">
        <f>VLOOKUP($A16,'Return Data'!$B$7:$R$2292,3,0)</f>
        <v>44918</v>
      </c>
      <c r="C16" s="60">
        <f>VLOOKUP($A16,'Return Data'!$B$7:$R$2292,4,0)</f>
        <v>26.166499999999999</v>
      </c>
      <c r="D16" s="60">
        <f>VLOOKUP($A16,'Return Data'!$B$7:$R$2292,9,0)</f>
        <v>4.5364000000000004</v>
      </c>
      <c r="E16" s="61">
        <f t="shared" si="0"/>
        <v>18</v>
      </c>
      <c r="F16" s="60">
        <f>VLOOKUP($A16,'Return Data'!$B$7:$R$2292,10,0)</f>
        <v>5.6284000000000001</v>
      </c>
      <c r="G16" s="61">
        <f t="shared" si="1"/>
        <v>19</v>
      </c>
      <c r="H16" s="60">
        <f>VLOOKUP($A16,'Return Data'!$B$7:$R$2292,11,0)</f>
        <v>5.4871999999999996</v>
      </c>
      <c r="I16" s="61">
        <f t="shared" si="2"/>
        <v>18</v>
      </c>
      <c r="J16" s="60">
        <f>VLOOKUP($A16,'Return Data'!$B$7:$R$2292,12,0)</f>
        <v>4.2183000000000002</v>
      </c>
      <c r="K16" s="61">
        <f t="shared" si="3"/>
        <v>9</v>
      </c>
      <c r="L16" s="60">
        <f>VLOOKUP($A16,'Return Data'!$B$7:$R$2292,13,0)</f>
        <v>3.3195000000000001</v>
      </c>
      <c r="M16" s="61">
        <f t="shared" si="4"/>
        <v>13</v>
      </c>
      <c r="N16" s="60">
        <f>VLOOKUP($A16,'Return Data'!$B$7:$R$2292,17,0)</f>
        <v>2.7237</v>
      </c>
      <c r="O16" s="61">
        <f t="shared" si="5"/>
        <v>18</v>
      </c>
      <c r="P16" s="60">
        <f>VLOOKUP($A16,'Return Data'!$B$7:$R$2292,14,0)</f>
        <v>5.4497</v>
      </c>
      <c r="Q16" s="61">
        <f t="shared" si="7"/>
        <v>16</v>
      </c>
      <c r="R16" s="60">
        <f>VLOOKUP($A16,'Return Data'!$B$7:$R$2292,16,0)</f>
        <v>8.0632000000000001</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44918</v>
      </c>
      <c r="C18" s="60">
        <f>VLOOKUP($A18,'Return Data'!$B$7:$R$2292,4,0)</f>
        <v>32.1693</v>
      </c>
      <c r="D18" s="60">
        <f>VLOOKUP($A18,'Return Data'!$B$7:$R$2292,9,0)</f>
        <v>6.4292999999999996</v>
      </c>
      <c r="E18" s="61">
        <f t="shared" si="0"/>
        <v>11</v>
      </c>
      <c r="F18" s="60">
        <f>VLOOKUP($A18,'Return Data'!$B$7:$R$2292,10,0)</f>
        <v>7.8875000000000002</v>
      </c>
      <c r="G18" s="61">
        <f t="shared" si="1"/>
        <v>9</v>
      </c>
      <c r="H18" s="60">
        <f>VLOOKUP($A18,'Return Data'!$B$7:$R$2292,11,0)</f>
        <v>10.019399999999999</v>
      </c>
      <c r="I18" s="61">
        <f t="shared" si="2"/>
        <v>2</v>
      </c>
      <c r="J18" s="60">
        <f>VLOOKUP($A18,'Return Data'!$B$7:$R$2292,12,0)</f>
        <v>6.3147000000000002</v>
      </c>
      <c r="K18" s="61">
        <f t="shared" si="3"/>
        <v>3</v>
      </c>
      <c r="L18" s="60">
        <f>VLOOKUP($A18,'Return Data'!$B$7:$R$2292,13,0)</f>
        <v>5.3231999999999999</v>
      </c>
      <c r="M18" s="61">
        <f t="shared" si="4"/>
        <v>3</v>
      </c>
      <c r="N18" s="60">
        <f>VLOOKUP($A18,'Return Data'!$B$7:$R$2292,17,0)</f>
        <v>5.3</v>
      </c>
      <c r="O18" s="61">
        <f t="shared" si="5"/>
        <v>4</v>
      </c>
      <c r="P18" s="60">
        <f>VLOOKUP($A18,'Return Data'!$B$7:$R$2292,14,0)</f>
        <v>7.6445999999999996</v>
      </c>
      <c r="Q18" s="61">
        <f t="shared" si="7"/>
        <v>2</v>
      </c>
      <c r="R18" s="60">
        <f>VLOOKUP($A18,'Return Data'!$B$7:$R$2292,16,0)</f>
        <v>9.9128000000000007</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44918</v>
      </c>
      <c r="C20" s="60">
        <f>VLOOKUP($A20,'Return Data'!$B$7:$R$2292,4,0)</f>
        <v>30.596399999999999</v>
      </c>
      <c r="D20" s="60">
        <f>VLOOKUP($A20,'Return Data'!$B$7:$R$2292,9,0)</f>
        <v>5.9138000000000002</v>
      </c>
      <c r="E20" s="61">
        <f t="shared" si="0"/>
        <v>13</v>
      </c>
      <c r="F20" s="60">
        <f>VLOOKUP($A20,'Return Data'!$B$7:$R$2292,10,0)</f>
        <v>8.7101000000000006</v>
      </c>
      <c r="G20" s="61">
        <f t="shared" si="1"/>
        <v>5</v>
      </c>
      <c r="H20" s="60">
        <f>VLOOKUP($A20,'Return Data'!$B$7:$R$2292,11,0)</f>
        <v>6.1167999999999996</v>
      </c>
      <c r="I20" s="61">
        <f t="shared" si="2"/>
        <v>14</v>
      </c>
      <c r="J20" s="60">
        <f>VLOOKUP($A20,'Return Data'!$B$7:$R$2292,12,0)</f>
        <v>1.1255999999999999</v>
      </c>
      <c r="K20" s="61">
        <f t="shared" si="3"/>
        <v>20</v>
      </c>
      <c r="L20" s="60">
        <f>VLOOKUP($A20,'Return Data'!$B$7:$R$2292,13,0)</f>
        <v>1.9306000000000001</v>
      </c>
      <c r="M20" s="61">
        <f t="shared" si="4"/>
        <v>19</v>
      </c>
      <c r="N20" s="60">
        <f>VLOOKUP($A20,'Return Data'!$B$7:$R$2292,17,0)</f>
        <v>2.4392999999999998</v>
      </c>
      <c r="O20" s="61">
        <f t="shared" si="5"/>
        <v>19</v>
      </c>
      <c r="P20" s="60">
        <f>VLOOKUP($A20,'Return Data'!$B$7:$R$2292,14,0)</f>
        <v>6.0109000000000004</v>
      </c>
      <c r="Q20" s="61">
        <f t="shared" si="7"/>
        <v>9</v>
      </c>
      <c r="R20" s="60">
        <f>VLOOKUP($A20,'Return Data'!$B$7:$R$2292,16,0)</f>
        <v>8.4192999999999998</v>
      </c>
      <c r="S20" s="62">
        <f t="shared" si="6"/>
        <v>4</v>
      </c>
    </row>
    <row r="21" spans="1:19" x14ac:dyDescent="0.3">
      <c r="A21" s="77" t="s">
        <v>67</v>
      </c>
      <c r="B21" s="59">
        <f>VLOOKUP($A21,'Return Data'!$B$7:$R$2292,3,0)</f>
        <v>44918</v>
      </c>
      <c r="C21" s="60">
        <f>VLOOKUP($A21,'Return Data'!$B$7:$R$2292,4,0)</f>
        <v>19.250800000000002</v>
      </c>
      <c r="D21" s="60">
        <f>VLOOKUP($A21,'Return Data'!$B$7:$R$2292,9,0)</f>
        <v>7.1775000000000002</v>
      </c>
      <c r="E21" s="61">
        <f t="shared" si="0"/>
        <v>8</v>
      </c>
      <c r="F21" s="60">
        <f>VLOOKUP($A21,'Return Data'!$B$7:$R$2292,10,0)</f>
        <v>6.5410000000000004</v>
      </c>
      <c r="G21" s="61">
        <f t="shared" si="1"/>
        <v>16</v>
      </c>
      <c r="H21" s="60">
        <f>VLOOKUP($A21,'Return Data'!$B$7:$R$2292,11,0)</f>
        <v>6.3105000000000002</v>
      </c>
      <c r="I21" s="61">
        <f t="shared" si="2"/>
        <v>12</v>
      </c>
      <c r="J21" s="60">
        <f>VLOOKUP($A21,'Return Data'!$B$7:$R$2292,12,0)</f>
        <v>3.153</v>
      </c>
      <c r="K21" s="61">
        <f t="shared" si="3"/>
        <v>15</v>
      </c>
      <c r="L21" s="60">
        <f>VLOOKUP($A21,'Return Data'!$B$7:$R$2292,13,0)</f>
        <v>3.8165</v>
      </c>
      <c r="M21" s="61">
        <f t="shared" si="4"/>
        <v>8</v>
      </c>
      <c r="N21" s="60">
        <f>VLOOKUP($A21,'Return Data'!$B$7:$R$2292,17,0)</f>
        <v>4.9192999999999998</v>
      </c>
      <c r="O21" s="61">
        <f t="shared" si="5"/>
        <v>5</v>
      </c>
      <c r="P21" s="60">
        <f>VLOOKUP($A21,'Return Data'!$B$7:$R$2292,14,0)</f>
        <v>6.1425000000000001</v>
      </c>
      <c r="Q21" s="61">
        <f t="shared" si="7"/>
        <v>8</v>
      </c>
      <c r="R21" s="60">
        <f>VLOOKUP($A21,'Return Data'!$B$7:$R$2292,16,0)</f>
        <v>7.1344000000000003</v>
      </c>
      <c r="S21" s="62">
        <f t="shared" si="6"/>
        <v>17</v>
      </c>
    </row>
    <row r="22" spans="1:19" x14ac:dyDescent="0.3">
      <c r="A22" s="77" t="s">
        <v>68</v>
      </c>
      <c r="B22" s="59">
        <f>VLOOKUP($A22,'Return Data'!$B$7:$R$2292,3,0)</f>
        <v>44918</v>
      </c>
      <c r="C22" s="60">
        <f>VLOOKUP($A22,'Return Data'!$B$7:$R$2292,4,0)</f>
        <v>1281.8461</v>
      </c>
      <c r="D22" s="60">
        <f>VLOOKUP($A22,'Return Data'!$B$7:$R$2292,9,0)</f>
        <v>7.2976000000000001</v>
      </c>
      <c r="E22" s="61">
        <f t="shared" si="0"/>
        <v>7</v>
      </c>
      <c r="F22" s="60">
        <f>VLOOKUP($A22,'Return Data'!$B$7:$R$2292,10,0)</f>
        <v>7.3783000000000003</v>
      </c>
      <c r="G22" s="61">
        <f t="shared" si="1"/>
        <v>12</v>
      </c>
      <c r="H22" s="60">
        <f>VLOOKUP($A22,'Return Data'!$B$7:$R$2292,11,0)</f>
        <v>6.1212</v>
      </c>
      <c r="I22" s="61">
        <f t="shared" si="2"/>
        <v>13</v>
      </c>
      <c r="J22" s="60">
        <f>VLOOKUP($A22,'Return Data'!$B$7:$R$2292,12,0)</f>
        <v>3.3437999999999999</v>
      </c>
      <c r="K22" s="61">
        <f t="shared" si="3"/>
        <v>14</v>
      </c>
      <c r="L22" s="60">
        <f>VLOOKUP($A22,'Return Data'!$B$7:$R$2292,13,0)</f>
        <v>3.32</v>
      </c>
      <c r="M22" s="61">
        <f t="shared" si="4"/>
        <v>12</v>
      </c>
      <c r="N22" s="60">
        <f>VLOOKUP($A22,'Return Data'!$B$7:$R$2292,17,0)</f>
        <v>3.6871</v>
      </c>
      <c r="O22" s="61">
        <f t="shared" si="5"/>
        <v>11</v>
      </c>
      <c r="P22" s="60">
        <f>VLOOKUP($A22,'Return Data'!$B$7:$R$2292,14,0)</f>
        <v>5.0282</v>
      </c>
      <c r="Q22" s="61">
        <f t="shared" si="7"/>
        <v>19</v>
      </c>
      <c r="R22" s="60">
        <f>VLOOKUP($A22,'Return Data'!$B$7:$R$2292,16,0)</f>
        <v>6.3150000000000004</v>
      </c>
      <c r="S22" s="62">
        <f t="shared" si="6"/>
        <v>20</v>
      </c>
    </row>
    <row r="23" spans="1:19" x14ac:dyDescent="0.3">
      <c r="A23" s="77" t="s">
        <v>1943</v>
      </c>
      <c r="B23" s="59">
        <f>VLOOKUP($A23,'Return Data'!$B$7:$R$2292,3,0)</f>
        <v>44918</v>
      </c>
      <c r="C23" s="60">
        <f>VLOOKUP($A23,'Return Data'!$B$7:$R$2292,4,0)</f>
        <v>36.438600000000001</v>
      </c>
      <c r="D23" s="60">
        <f>VLOOKUP($A23,'Return Data'!$B$7:$R$2292,9,0)</f>
        <v>5.0560999999999998</v>
      </c>
      <c r="E23" s="61">
        <f t="shared" si="0"/>
        <v>17</v>
      </c>
      <c r="F23" s="60">
        <f>VLOOKUP($A23,'Return Data'!$B$7:$R$2292,10,0)</f>
        <v>6.6889000000000003</v>
      </c>
      <c r="G23" s="61">
        <f t="shared" si="1"/>
        <v>15</v>
      </c>
      <c r="H23" s="60">
        <f>VLOOKUP($A23,'Return Data'!$B$7:$R$2292,11,0)</f>
        <v>5.59</v>
      </c>
      <c r="I23" s="61">
        <f t="shared" si="2"/>
        <v>17</v>
      </c>
      <c r="J23" s="60">
        <f>VLOOKUP($A23,'Return Data'!$B$7:$R$2292,12,0)</f>
        <v>4.5148000000000001</v>
      </c>
      <c r="K23" s="61">
        <f t="shared" si="3"/>
        <v>7</v>
      </c>
      <c r="L23" s="60">
        <f>VLOOKUP($A23,'Return Data'!$B$7:$R$2292,13,0)</f>
        <v>4.2180999999999997</v>
      </c>
      <c r="M23" s="61">
        <f t="shared" si="4"/>
        <v>7</v>
      </c>
      <c r="N23" s="60">
        <f>VLOOKUP($A23,'Return Data'!$B$7:$R$2292,17,0)</f>
        <v>3.8887999999999998</v>
      </c>
      <c r="O23" s="61">
        <f t="shared" si="5"/>
        <v>8</v>
      </c>
      <c r="P23" s="60">
        <f>VLOOKUP($A23,'Return Data'!$B$7:$R$2292,14,0)</f>
        <v>5.3731999999999998</v>
      </c>
      <c r="Q23" s="61">
        <f t="shared" si="7"/>
        <v>18</v>
      </c>
      <c r="R23" s="60">
        <f>VLOOKUP($A23,'Return Data'!$B$7:$R$2292,16,0)</f>
        <v>7.5396000000000001</v>
      </c>
      <c r="S23" s="62">
        <f t="shared" si="6"/>
        <v>16</v>
      </c>
    </row>
    <row r="24" spans="1:19" x14ac:dyDescent="0.3">
      <c r="A24" s="109" t="s">
        <v>70</v>
      </c>
      <c r="B24" s="59">
        <f>VLOOKUP($A24,'Return Data'!$B$7:$R$2292,3,0)</f>
        <v>44918</v>
      </c>
      <c r="C24" s="60">
        <f>VLOOKUP($A24,'Return Data'!$B$7:$R$2292,4,0)</f>
        <v>33.018900000000002</v>
      </c>
      <c r="D24" s="60">
        <f>VLOOKUP($A24,'Return Data'!$B$7:$R$2292,9,0)</f>
        <v>5.3070000000000004</v>
      </c>
      <c r="E24" s="61">
        <f t="shared" si="0"/>
        <v>16</v>
      </c>
      <c r="F24" s="60">
        <f>VLOOKUP($A24,'Return Data'!$B$7:$R$2292,10,0)</f>
        <v>8.1517999999999997</v>
      </c>
      <c r="G24" s="61">
        <f t="shared" si="1"/>
        <v>8</v>
      </c>
      <c r="H24" s="60">
        <f>VLOOKUP($A24,'Return Data'!$B$7:$R$2292,11,0)</f>
        <v>8.5096000000000007</v>
      </c>
      <c r="I24" s="61">
        <f t="shared" si="2"/>
        <v>6</v>
      </c>
      <c r="J24" s="60">
        <f>VLOOKUP($A24,'Return Data'!$B$7:$R$2292,12,0)</f>
        <v>3.7046999999999999</v>
      </c>
      <c r="K24" s="61">
        <f t="shared" si="3"/>
        <v>12</v>
      </c>
      <c r="L24" s="60">
        <f>VLOOKUP($A24,'Return Data'!$B$7:$R$2292,13,0)</f>
        <v>3.3957000000000002</v>
      </c>
      <c r="M24" s="61">
        <f t="shared" si="4"/>
        <v>11</v>
      </c>
      <c r="N24" s="60">
        <f>VLOOKUP($A24,'Return Data'!$B$7:$R$2292,17,0)</f>
        <v>3.7986</v>
      </c>
      <c r="O24" s="61">
        <f t="shared" si="5"/>
        <v>9</v>
      </c>
      <c r="P24" s="60">
        <f>VLOOKUP($A24,'Return Data'!$B$7:$R$2292,14,0)</f>
        <v>6.5757000000000003</v>
      </c>
      <c r="Q24" s="61">
        <f t="shared" si="7"/>
        <v>5</v>
      </c>
      <c r="R24" s="60">
        <f>VLOOKUP($A24,'Return Data'!$B$7:$R$2292,16,0)</f>
        <v>8.8265999999999991</v>
      </c>
      <c r="S24" s="62">
        <f t="shared" si="6"/>
        <v>2</v>
      </c>
    </row>
    <row r="25" spans="1:19" x14ac:dyDescent="0.3">
      <c r="A25" s="77" t="s">
        <v>72</v>
      </c>
      <c r="B25" s="59">
        <f>VLOOKUP($A25,'Return Data'!$B$7:$R$2292,3,0)</f>
        <v>44918</v>
      </c>
      <c r="C25" s="60">
        <f>VLOOKUP($A25,'Return Data'!$B$7:$R$2292,4,0)</f>
        <v>14.6225</v>
      </c>
      <c r="D25" s="60">
        <f>VLOOKUP($A25,'Return Data'!$B$7:$R$2292,9,0)</f>
        <v>7.8045</v>
      </c>
      <c r="E25" s="61">
        <f t="shared" si="0"/>
        <v>2</v>
      </c>
      <c r="F25" s="60">
        <f>VLOOKUP($A25,'Return Data'!$B$7:$R$2292,10,0)</f>
        <v>9.2725000000000009</v>
      </c>
      <c r="G25" s="61">
        <f t="shared" si="1"/>
        <v>3</v>
      </c>
      <c r="H25" s="60">
        <f>VLOOKUP($A25,'Return Data'!$B$7:$R$2292,11,0)</f>
        <v>7.9146999999999998</v>
      </c>
      <c r="I25" s="61">
        <f t="shared" si="2"/>
        <v>8</v>
      </c>
      <c r="J25" s="60">
        <f>VLOOKUP($A25,'Return Data'!$B$7:$R$2292,12,0)</f>
        <v>2.0621</v>
      </c>
      <c r="K25" s="61">
        <f t="shared" si="3"/>
        <v>18</v>
      </c>
      <c r="L25" s="60">
        <f>VLOOKUP($A25,'Return Data'!$B$7:$R$2292,13,0)</f>
        <v>2.2174</v>
      </c>
      <c r="M25" s="61">
        <f t="shared" si="4"/>
        <v>17</v>
      </c>
      <c r="N25" s="60">
        <f>VLOOKUP($A25,'Return Data'!$B$7:$R$2292,17,0)</f>
        <v>2.903</v>
      </c>
      <c r="O25" s="61">
        <f t="shared" si="5"/>
        <v>16</v>
      </c>
      <c r="P25" s="60">
        <f>VLOOKUP($A25,'Return Data'!$B$7:$R$2292,14,0)</f>
        <v>5.4588000000000001</v>
      </c>
      <c r="Q25" s="61">
        <f t="shared" si="7"/>
        <v>15</v>
      </c>
      <c r="R25" s="60">
        <f>VLOOKUP($A25,'Return Data'!$B$7:$R$2292,16,0)</f>
        <v>6.8273000000000001</v>
      </c>
      <c r="S25" s="62">
        <f t="shared" si="6"/>
        <v>18</v>
      </c>
    </row>
    <row r="26" spans="1:19" x14ac:dyDescent="0.3">
      <c r="A26" s="77" t="s">
        <v>73</v>
      </c>
      <c r="B26" s="59">
        <f>VLOOKUP($A26,'Return Data'!$B$7:$R$2292,3,0)</f>
        <v>44918</v>
      </c>
      <c r="C26" s="60">
        <f>VLOOKUP($A26,'Return Data'!$B$7:$R$2292,4,0)</f>
        <v>32.4621</v>
      </c>
      <c r="D26" s="60">
        <f>VLOOKUP($A26,'Return Data'!$B$7:$R$2292,9,0)</f>
        <v>14.2767</v>
      </c>
      <c r="E26" s="61">
        <f t="shared" si="0"/>
        <v>1</v>
      </c>
      <c r="F26" s="60">
        <f>VLOOKUP($A26,'Return Data'!$B$7:$R$2292,10,0)</f>
        <v>7.2481</v>
      </c>
      <c r="G26" s="61">
        <f t="shared" si="1"/>
        <v>14</v>
      </c>
      <c r="H26" s="60">
        <f>VLOOKUP($A26,'Return Data'!$B$7:$R$2292,11,0)</f>
        <v>9.0601000000000003</v>
      </c>
      <c r="I26" s="61">
        <f t="shared" si="2"/>
        <v>4</v>
      </c>
      <c r="J26" s="60">
        <f>VLOOKUP($A26,'Return Data'!$B$7:$R$2292,12,0)</f>
        <v>3.5722999999999998</v>
      </c>
      <c r="K26" s="61">
        <f t="shared" si="3"/>
        <v>13</v>
      </c>
      <c r="L26" s="60">
        <f>VLOOKUP($A26,'Return Data'!$B$7:$R$2292,13,0)</f>
        <v>2.6703000000000001</v>
      </c>
      <c r="M26" s="61">
        <f t="shared" si="4"/>
        <v>15</v>
      </c>
      <c r="N26" s="60">
        <f>VLOOKUP($A26,'Return Data'!$B$7:$R$2292,17,0)</f>
        <v>3.0602</v>
      </c>
      <c r="O26" s="61">
        <f t="shared" si="5"/>
        <v>14</v>
      </c>
      <c r="P26" s="60">
        <f>VLOOKUP($A26,'Return Data'!$B$7:$R$2292,14,0)</f>
        <v>5.8536000000000001</v>
      </c>
      <c r="Q26" s="61">
        <f t="shared" si="7"/>
        <v>12</v>
      </c>
      <c r="R26" s="60">
        <f>VLOOKUP($A26,'Return Data'!$B$7:$R$2292,16,0)</f>
        <v>7.7637</v>
      </c>
      <c r="S26" s="62">
        <f t="shared" si="6"/>
        <v>12</v>
      </c>
    </row>
    <row r="27" spans="1:19" x14ac:dyDescent="0.3">
      <c r="A27" s="77" t="s">
        <v>74</v>
      </c>
      <c r="B27" s="59">
        <f>VLOOKUP($A27,'Return Data'!$B$7:$R$2292,3,0)</f>
        <v>44918</v>
      </c>
      <c r="C27" s="60">
        <f>VLOOKUP($A27,'Return Data'!$B$7:$R$2292,4,0)</f>
        <v>2406.1696000000002</v>
      </c>
      <c r="D27" s="60">
        <f>VLOOKUP($A27,'Return Data'!$B$7:$R$2292,9,0)</f>
        <v>4.4625000000000004</v>
      </c>
      <c r="E27" s="61">
        <f t="shared" si="0"/>
        <v>19</v>
      </c>
      <c r="F27" s="60">
        <f>VLOOKUP($A27,'Return Data'!$B$7:$R$2292,10,0)</f>
        <v>5.2108999999999996</v>
      </c>
      <c r="G27" s="61">
        <f t="shared" si="1"/>
        <v>20</v>
      </c>
      <c r="H27" s="60">
        <f>VLOOKUP($A27,'Return Data'!$B$7:$R$2292,11,0)</f>
        <v>5.5963000000000003</v>
      </c>
      <c r="I27" s="61">
        <f t="shared" si="2"/>
        <v>16</v>
      </c>
      <c r="J27" s="60">
        <f>VLOOKUP($A27,'Return Data'!$B$7:$R$2292,12,0)</f>
        <v>4.3231999999999999</v>
      </c>
      <c r="K27" s="61">
        <f t="shared" si="3"/>
        <v>8</v>
      </c>
      <c r="L27" s="60">
        <f>VLOOKUP($A27,'Return Data'!$B$7:$R$2292,13,0)</f>
        <v>3.5996999999999999</v>
      </c>
      <c r="M27" s="61">
        <f t="shared" si="4"/>
        <v>10</v>
      </c>
      <c r="N27" s="60">
        <f>VLOOKUP($A27,'Return Data'!$B$7:$R$2292,17,0)</f>
        <v>3.6993</v>
      </c>
      <c r="O27" s="61">
        <f t="shared" si="5"/>
        <v>10</v>
      </c>
      <c r="P27" s="60">
        <f>VLOOKUP($A27,'Return Data'!$B$7:$R$2292,14,0)</f>
        <v>5.6864999999999997</v>
      </c>
      <c r="Q27" s="61">
        <f t="shared" si="7"/>
        <v>14</v>
      </c>
      <c r="R27" s="60">
        <f>VLOOKUP($A27,'Return Data'!$B$7:$R$2292,16,0)</f>
        <v>8.2134999999999998</v>
      </c>
      <c r="S27" s="62">
        <f t="shared" si="6"/>
        <v>5</v>
      </c>
    </row>
    <row r="28" spans="1:19" x14ac:dyDescent="0.3">
      <c r="A28" s="77" t="s">
        <v>77</v>
      </c>
      <c r="B28" s="59">
        <f>VLOOKUP($A28,'Return Data'!$B$7:$R$2292,3,0)</f>
        <v>44918</v>
      </c>
      <c r="C28" s="60">
        <f>VLOOKUP($A28,'Return Data'!$B$7:$R$2292,4,0)</f>
        <v>17.646799999999999</v>
      </c>
      <c r="D28" s="60">
        <f>VLOOKUP($A28,'Return Data'!$B$7:$R$2292,9,0)</f>
        <v>6.0557999999999996</v>
      </c>
      <c r="E28" s="61">
        <f t="shared" si="0"/>
        <v>12</v>
      </c>
      <c r="F28" s="60">
        <f>VLOOKUP($A28,'Return Data'!$B$7:$R$2292,10,0)</f>
        <v>9.8792000000000009</v>
      </c>
      <c r="G28" s="61">
        <f t="shared" si="1"/>
        <v>1</v>
      </c>
      <c r="H28" s="60">
        <f>VLOOKUP($A28,'Return Data'!$B$7:$R$2292,11,0)</f>
        <v>7.4741999999999997</v>
      </c>
      <c r="I28" s="61">
        <f t="shared" si="2"/>
        <v>9</v>
      </c>
      <c r="J28" s="60">
        <f>VLOOKUP($A28,'Return Data'!$B$7:$R$2292,12,0)</f>
        <v>5.0984999999999996</v>
      </c>
      <c r="K28" s="61">
        <f t="shared" si="3"/>
        <v>5</v>
      </c>
      <c r="L28" s="60">
        <f>VLOOKUP($A28,'Return Data'!$B$7:$R$2292,13,0)</f>
        <v>4.5110999999999999</v>
      </c>
      <c r="M28" s="61">
        <f t="shared" si="4"/>
        <v>5</v>
      </c>
      <c r="N28" s="60">
        <f>VLOOKUP($A28,'Return Data'!$B$7:$R$2292,17,0)</f>
        <v>4.0770999999999997</v>
      </c>
      <c r="O28" s="61">
        <f t="shared" si="5"/>
        <v>6</v>
      </c>
      <c r="P28" s="60">
        <f>VLOOKUP($A28,'Return Data'!$B$7:$R$2292,14,0)</f>
        <v>5.9401000000000002</v>
      </c>
      <c r="Q28" s="61">
        <f t="shared" si="7"/>
        <v>11</v>
      </c>
      <c r="R28" s="60">
        <f>VLOOKUP($A28,'Return Data'!$B$7:$R$2292,16,0)</f>
        <v>7.7567000000000004</v>
      </c>
      <c r="S28" s="62">
        <f t="shared" si="6"/>
        <v>13</v>
      </c>
    </row>
    <row r="29" spans="1:19" x14ac:dyDescent="0.3">
      <c r="A29" s="77" t="s">
        <v>78</v>
      </c>
      <c r="B29" s="59">
        <f>VLOOKUP($A29,'Return Data'!$B$7:$R$2292,3,0)</f>
        <v>44918</v>
      </c>
      <c r="C29" s="60">
        <f>VLOOKUP($A29,'Return Data'!$B$7:$R$2292,4,0)</f>
        <v>31.5685</v>
      </c>
      <c r="D29" s="60">
        <f>VLOOKUP($A29,'Return Data'!$B$7:$R$2292,9,0)</f>
        <v>7.6519000000000004</v>
      </c>
      <c r="E29" s="61">
        <f t="shared" si="0"/>
        <v>4</v>
      </c>
      <c r="F29" s="60">
        <f>VLOOKUP($A29,'Return Data'!$B$7:$R$2292,10,0)</f>
        <v>8.7398000000000007</v>
      </c>
      <c r="G29" s="61">
        <f t="shared" si="1"/>
        <v>4</v>
      </c>
      <c r="H29" s="60">
        <f>VLOOKUP($A29,'Return Data'!$B$7:$R$2292,11,0)</f>
        <v>8.0645000000000007</v>
      </c>
      <c r="I29" s="61">
        <f t="shared" si="2"/>
        <v>7</v>
      </c>
      <c r="J29" s="60">
        <f>VLOOKUP($A29,'Return Data'!$B$7:$R$2292,12,0)</f>
        <v>5.8662000000000001</v>
      </c>
      <c r="K29" s="61">
        <f t="shared" si="3"/>
        <v>4</v>
      </c>
      <c r="L29" s="60">
        <f>VLOOKUP($A29,'Return Data'!$B$7:$R$2292,13,0)</f>
        <v>4.9527000000000001</v>
      </c>
      <c r="M29" s="61">
        <f t="shared" si="4"/>
        <v>4</v>
      </c>
      <c r="N29" s="60">
        <f>VLOOKUP($A29,'Return Data'!$B$7:$R$2292,17,0)</f>
        <v>3.9506000000000001</v>
      </c>
      <c r="O29" s="61">
        <f t="shared" si="5"/>
        <v>7</v>
      </c>
      <c r="P29" s="60">
        <f>VLOOKUP($A29,'Return Data'!$B$7:$R$2292,14,0)</f>
        <v>6.2135999999999996</v>
      </c>
      <c r="Q29" s="61">
        <f t="shared" si="7"/>
        <v>7</v>
      </c>
      <c r="R29" s="60">
        <f>VLOOKUP($A29,'Return Data'!$B$7:$R$2292,16,0)</f>
        <v>8.2079000000000004</v>
      </c>
      <c r="S29" s="62">
        <f t="shared" si="6"/>
        <v>6</v>
      </c>
    </row>
    <row r="30" spans="1:19" x14ac:dyDescent="0.3">
      <c r="A30" s="77" t="s">
        <v>80</v>
      </c>
      <c r="B30" s="59">
        <f>VLOOKUP($A30,'Return Data'!$B$7:$R$2292,3,0)</f>
        <v>44918</v>
      </c>
      <c r="C30" s="60">
        <f>VLOOKUP($A30,'Return Data'!$B$7:$R$2292,4,0)</f>
        <v>20.3582</v>
      </c>
      <c r="D30" s="60">
        <f>VLOOKUP($A30,'Return Data'!$B$7:$R$2292,9,0)</f>
        <v>4.4145000000000003</v>
      </c>
      <c r="E30" s="61">
        <f t="shared" si="0"/>
        <v>20</v>
      </c>
      <c r="F30" s="60">
        <f>VLOOKUP($A30,'Return Data'!$B$7:$R$2292,10,0)</f>
        <v>7.6700999999999997</v>
      </c>
      <c r="G30" s="61">
        <f t="shared" si="1"/>
        <v>10</v>
      </c>
      <c r="H30" s="60">
        <f>VLOOKUP($A30,'Return Data'!$B$7:$R$2292,11,0)</f>
        <v>5.0404999999999998</v>
      </c>
      <c r="I30" s="61">
        <f t="shared" si="2"/>
        <v>19</v>
      </c>
      <c r="J30" s="60">
        <f>VLOOKUP($A30,'Return Data'!$B$7:$R$2292,12,0)</f>
        <v>1.6101000000000001</v>
      </c>
      <c r="K30" s="61">
        <f t="shared" si="3"/>
        <v>19</v>
      </c>
      <c r="L30" s="60">
        <f>VLOOKUP($A30,'Return Data'!$B$7:$R$2292,13,0)</f>
        <v>0.46089999999999998</v>
      </c>
      <c r="M30" s="61">
        <f t="shared" si="4"/>
        <v>20</v>
      </c>
      <c r="N30" s="60">
        <f>VLOOKUP($A30,'Return Data'!$B$7:$R$2292,17,0)</f>
        <v>1.4918</v>
      </c>
      <c r="O30" s="61">
        <f t="shared" si="5"/>
        <v>20</v>
      </c>
      <c r="P30" s="60">
        <f>VLOOKUP($A30,'Return Data'!$B$7:$R$2292,14,0)</f>
        <v>4.5468000000000002</v>
      </c>
      <c r="Q30" s="61">
        <f t="shared" si="7"/>
        <v>20</v>
      </c>
      <c r="R30" s="60">
        <f>VLOOKUP($A30,'Return Data'!$B$7:$R$2292,16,0)</f>
        <v>6.5290999999999997</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44918</v>
      </c>
      <c r="C32" s="60">
        <f>VLOOKUP($A32,'Return Data'!$B$7:$R$2292,4,0)</f>
        <v>27.379899999999999</v>
      </c>
      <c r="D32" s="60">
        <f>VLOOKUP($A32,'Return Data'!$B$7:$R$2292,9,0)</f>
        <v>7.7183999999999999</v>
      </c>
      <c r="E32" s="61">
        <f t="shared" si="0"/>
        <v>3</v>
      </c>
      <c r="F32" s="60">
        <f>VLOOKUP($A32,'Return Data'!$B$7:$R$2292,10,0)</f>
        <v>6.1624999999999996</v>
      </c>
      <c r="G32" s="61">
        <f t="shared" si="1"/>
        <v>17</v>
      </c>
      <c r="H32" s="60">
        <f>VLOOKUP($A32,'Return Data'!$B$7:$R$2292,11,0)</f>
        <v>5.9428999999999998</v>
      </c>
      <c r="I32" s="61">
        <f t="shared" si="2"/>
        <v>15</v>
      </c>
      <c r="J32" s="60">
        <f>VLOOKUP($A32,'Return Data'!$B$7:$R$2292,12,0)</f>
        <v>14.615399999999999</v>
      </c>
      <c r="K32" s="61">
        <f t="shared" si="3"/>
        <v>1</v>
      </c>
      <c r="L32" s="60">
        <f>VLOOKUP($A32,'Return Data'!$B$7:$R$2292,13,0)</f>
        <v>10.745799999999999</v>
      </c>
      <c r="M32" s="61">
        <f t="shared" si="4"/>
        <v>1</v>
      </c>
      <c r="N32" s="60">
        <f>VLOOKUP($A32,'Return Data'!$B$7:$R$2292,17,0)</f>
        <v>11.1713</v>
      </c>
      <c r="O32" s="61">
        <f>RANK(N32,N$8:N$32,0)</f>
        <v>1</v>
      </c>
      <c r="P32" s="60">
        <f>VLOOKUP($A32,'Return Data'!$B$7:$R$2292,14,0)</f>
        <v>9.5645000000000007</v>
      </c>
      <c r="Q32" s="61">
        <f>RANK(P32,P$8:P$32,0)</f>
        <v>1</v>
      </c>
      <c r="R32" s="60">
        <f>VLOOKUP($A32,'Return Data'!$B$7:$R$2292,16,0)</f>
        <v>8.1479999999999997</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5.3713360000000012</v>
      </c>
      <c r="E34" s="83"/>
      <c r="F34" s="84">
        <f>AVERAGE(F8:F32)</f>
        <v>6.0935199999999989</v>
      </c>
      <c r="G34" s="83"/>
      <c r="H34" s="84">
        <f>AVERAGE(H8:H32)</f>
        <v>5.8840960000000022</v>
      </c>
      <c r="I34" s="83"/>
      <c r="J34" s="84">
        <f>AVERAGE(J8:J32)</f>
        <v>3.5834000000000001</v>
      </c>
      <c r="K34" s="83"/>
      <c r="L34" s="84">
        <f>AVERAGE(L8:L32)</f>
        <v>3.0628479999999998</v>
      </c>
      <c r="M34" s="83"/>
      <c r="N34" s="84">
        <f>AVERAGE(N8:N32)</f>
        <v>3.4089541666666663</v>
      </c>
      <c r="O34" s="83"/>
      <c r="P34" s="84">
        <f>AVERAGE(P8:P32)</f>
        <v>5.3723130434782602</v>
      </c>
      <c r="Q34" s="83"/>
      <c r="R34" s="84">
        <f>AVERAGE(R8:R32)</f>
        <v>6.2925120000000003</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14.2767</v>
      </c>
      <c r="E36" s="87"/>
      <c r="F36" s="88">
        <f>MAX(F8:F32)</f>
        <v>9.8792000000000009</v>
      </c>
      <c r="G36" s="87"/>
      <c r="H36" s="88">
        <f>MAX(H8:H32)</f>
        <v>12.9505</v>
      </c>
      <c r="I36" s="87"/>
      <c r="J36" s="88">
        <f>MAX(J8:J32)</f>
        <v>14.615399999999999</v>
      </c>
      <c r="K36" s="87"/>
      <c r="L36" s="88">
        <f>MAX(L8:L32)</f>
        <v>10.745799999999999</v>
      </c>
      <c r="M36" s="87"/>
      <c r="N36" s="88">
        <f>MAX(N8:N32)</f>
        <v>11.1713</v>
      </c>
      <c r="O36" s="87"/>
      <c r="P36" s="88">
        <f>MAX(P8:P32)</f>
        <v>9.5645000000000007</v>
      </c>
      <c r="Q36" s="87"/>
      <c r="R36" s="88">
        <f>MAX(R8:R32)</f>
        <v>9.9128000000000007</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44918</v>
      </c>
      <c r="C8" s="60">
        <f>VLOOKUP($A8,'Return Data'!$B$7:$R$2292,4,0)</f>
        <v>26.310500000000001</v>
      </c>
      <c r="D8" s="60">
        <f>VLOOKUP($A8,'Return Data'!$B$7:$R$2292,9,0)</f>
        <v>6.3963999999999999</v>
      </c>
      <c r="E8" s="61">
        <f t="shared" ref="E8:E36" si="0">RANK(D8,D$8:D$36,0)</f>
        <v>9</v>
      </c>
      <c r="F8" s="60">
        <f>VLOOKUP($A8,'Return Data'!$B$7:$R$2292,10,0)</f>
        <v>6.7603</v>
      </c>
      <c r="G8" s="61">
        <f t="shared" ref="G8:G36" si="1">RANK(F8,F$8:F$36,0)</f>
        <v>14</v>
      </c>
      <c r="H8" s="60">
        <f>VLOOKUP($A8,'Return Data'!$B$7:$R$2292,11,0)</f>
        <v>12.3027</v>
      </c>
      <c r="I8" s="61">
        <f t="shared" ref="I8:I36" si="2">RANK(H8,H$8:H$36,0)</f>
        <v>1</v>
      </c>
      <c r="J8" s="60">
        <f>VLOOKUP($A8,'Return Data'!$B$7:$R$2292,12,0)</f>
        <v>7.2560000000000002</v>
      </c>
      <c r="K8" s="61">
        <f t="shared" ref="K8:K36" si="3">RANK(J8,J$8:J$36,0)</f>
        <v>2</v>
      </c>
      <c r="L8" s="60">
        <f>VLOOKUP($A8,'Return Data'!$B$7:$R$2292,13,0)</f>
        <v>6.0082000000000004</v>
      </c>
      <c r="M8" s="61">
        <f t="shared" ref="M8:M36" si="4">RANK(L8,L$8:L$36,0)</f>
        <v>3</v>
      </c>
      <c r="N8" s="60">
        <f>VLOOKUP($A8,'Return Data'!$B$7:$R$2292,17,0)</f>
        <v>5.5311000000000003</v>
      </c>
      <c r="O8" s="61">
        <f t="shared" ref="O8:O34" si="5">RANK(N8,N$8:N$36,0)</f>
        <v>3</v>
      </c>
      <c r="P8" s="60">
        <f>VLOOKUP($A8,'Return Data'!$B$7:$R$2292,14,0)</f>
        <v>6.8715999999999999</v>
      </c>
      <c r="Q8" s="61">
        <f>RANK(P8,P$8:P$36,0)</f>
        <v>3</v>
      </c>
      <c r="R8" s="60">
        <f>VLOOKUP($A8,'Return Data'!$B$7:$R$2292,16,0)</f>
        <v>7.3066000000000004</v>
      </c>
      <c r="S8" s="62">
        <f t="shared" ref="S8:S36" si="6">RANK(R8,R$8:R$36,0)</f>
        <v>13</v>
      </c>
    </row>
    <row r="9" spans="1:19" x14ac:dyDescent="0.3">
      <c r="A9" s="77" t="s">
        <v>83</v>
      </c>
      <c r="B9" s="59">
        <f>VLOOKUP($A9,'Return Data'!$B$7:$R$2292,3,0)</f>
        <v>44918</v>
      </c>
      <c r="C9" s="60">
        <f>VLOOKUP($A9,'Return Data'!$B$7:$R$2292,4,0)</f>
        <v>38.043599999999998</v>
      </c>
      <c r="D9" s="60">
        <f>VLOOKUP($A9,'Return Data'!$B$7:$R$2292,9,0)</f>
        <v>6.4009</v>
      </c>
      <c r="E9" s="61">
        <f t="shared" si="0"/>
        <v>8</v>
      </c>
      <c r="F9" s="60">
        <f>VLOOKUP($A9,'Return Data'!$B$7:$R$2292,10,0)</f>
        <v>6.7606000000000002</v>
      </c>
      <c r="G9" s="61">
        <f t="shared" si="1"/>
        <v>13</v>
      </c>
      <c r="H9" s="60">
        <f>VLOOKUP($A9,'Return Data'!$B$7:$R$2292,11,0)</f>
        <v>12.299899999999999</v>
      </c>
      <c r="I9" s="61">
        <f t="shared" si="2"/>
        <v>2</v>
      </c>
      <c r="J9" s="60">
        <f>VLOOKUP($A9,'Return Data'!$B$7:$R$2292,12,0)</f>
        <v>7.2557</v>
      </c>
      <c r="K9" s="61">
        <f t="shared" si="3"/>
        <v>3</v>
      </c>
      <c r="L9" s="60">
        <f>VLOOKUP($A9,'Return Data'!$B$7:$R$2292,13,0)</f>
        <v>6.0126999999999997</v>
      </c>
      <c r="M9" s="61">
        <f t="shared" si="4"/>
        <v>2</v>
      </c>
      <c r="N9" s="60">
        <f>VLOOKUP($A9,'Return Data'!$B$7:$R$2292,17,0)</f>
        <v>5.5374999999999996</v>
      </c>
      <c r="O9" s="61">
        <f t="shared" si="5"/>
        <v>2</v>
      </c>
      <c r="P9" s="60">
        <f>VLOOKUP($A9,'Return Data'!$B$7:$R$2292,14,0)</f>
        <v>6.8795000000000002</v>
      </c>
      <c r="Q9" s="61">
        <f>RANK(P9,P$8:P$36,0)</f>
        <v>2</v>
      </c>
      <c r="R9" s="60">
        <f>VLOOKUP($A9,'Return Data'!$B$7:$R$2292,16,0)</f>
        <v>7.5963000000000003</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44918</v>
      </c>
      <c r="C12" s="60">
        <f>VLOOKUP($A12,'Return Data'!$B$7:$R$2292,4,0)</f>
        <v>24.439399999999999</v>
      </c>
      <c r="D12" s="60">
        <f>VLOOKUP($A12,'Return Data'!$B$7:$R$2292,9,0)</f>
        <v>6.9443000000000001</v>
      </c>
      <c r="E12" s="61">
        <f t="shared" si="0"/>
        <v>4</v>
      </c>
      <c r="F12" s="60">
        <f>VLOOKUP($A12,'Return Data'!$B$7:$R$2292,10,0)</f>
        <v>8.2491000000000003</v>
      </c>
      <c r="G12" s="61">
        <f t="shared" si="1"/>
        <v>4</v>
      </c>
      <c r="H12" s="60">
        <f>VLOOKUP($A12,'Return Data'!$B$7:$R$2292,11,0)</f>
        <v>8.92</v>
      </c>
      <c r="I12" s="61">
        <f t="shared" si="2"/>
        <v>4</v>
      </c>
      <c r="J12" s="60">
        <f>VLOOKUP($A12,'Return Data'!$B$7:$R$2292,12,0)</f>
        <v>2.7195</v>
      </c>
      <c r="K12" s="61">
        <f t="shared" si="3"/>
        <v>16</v>
      </c>
      <c r="L12" s="60">
        <f>VLOOKUP($A12,'Return Data'!$B$7:$R$2292,13,0)</f>
        <v>2.0455999999999999</v>
      </c>
      <c r="M12" s="61">
        <f t="shared" si="4"/>
        <v>16</v>
      </c>
      <c r="N12" s="60">
        <f>VLOOKUP($A12,'Return Data'!$B$7:$R$2292,17,0)</f>
        <v>3.1341000000000001</v>
      </c>
      <c r="O12" s="61">
        <f t="shared" si="5"/>
        <v>13</v>
      </c>
      <c r="P12" s="60">
        <f>VLOOKUP($A12,'Return Data'!$B$7:$R$2292,14,0)</f>
        <v>6.0921000000000003</v>
      </c>
      <c r="Q12" s="61">
        <f t="shared" ref="Q12:Q34" si="7">RANK(P12,P$8:P$36,0)</f>
        <v>5</v>
      </c>
      <c r="R12" s="60">
        <f>VLOOKUP($A12,'Return Data'!$B$7:$R$2292,16,0)</f>
        <v>7.9611999999999998</v>
      </c>
      <c r="S12" s="62">
        <f t="shared" si="6"/>
        <v>6</v>
      </c>
    </row>
    <row r="13" spans="1:19" x14ac:dyDescent="0.3">
      <c r="A13" s="77" t="s">
        <v>1915</v>
      </c>
      <c r="B13" s="59">
        <f>VLOOKUP($A13,'Return Data'!$B$7:$R$2292,3,0)</f>
        <v>44918</v>
      </c>
      <c r="C13" s="60">
        <f>VLOOKUP($A13,'Return Data'!$B$7:$R$2292,4,0)</f>
        <v>37.9574</v>
      </c>
      <c r="D13" s="60">
        <f>VLOOKUP($A13,'Return Data'!$B$7:$R$2292,9,0)</f>
        <v>6.0462999999999996</v>
      </c>
      <c r="E13" s="61">
        <f t="shared" si="0"/>
        <v>11</v>
      </c>
      <c r="F13" s="60">
        <f>VLOOKUP($A13,'Return Data'!$B$7:$R$2292,10,0)</f>
        <v>7.3539000000000003</v>
      </c>
      <c r="G13" s="61">
        <f t="shared" si="1"/>
        <v>8</v>
      </c>
      <c r="H13" s="60">
        <f>VLOOKUP($A13,'Return Data'!$B$7:$R$2292,11,0)</f>
        <v>7.8480999999999996</v>
      </c>
      <c r="I13" s="61">
        <f t="shared" si="2"/>
        <v>6</v>
      </c>
      <c r="J13" s="60">
        <f>VLOOKUP($A13,'Return Data'!$B$7:$R$2292,12,0)</f>
        <v>3.6057000000000001</v>
      </c>
      <c r="K13" s="61">
        <f t="shared" si="3"/>
        <v>8</v>
      </c>
      <c r="L13" s="60">
        <f>VLOOKUP($A13,'Return Data'!$B$7:$R$2292,13,0)</f>
        <v>3.2705000000000002</v>
      </c>
      <c r="M13" s="61">
        <f t="shared" si="4"/>
        <v>9</v>
      </c>
      <c r="N13" s="60">
        <f>VLOOKUP($A13,'Return Data'!$B$7:$R$2292,17,0)</f>
        <v>2.4287000000000001</v>
      </c>
      <c r="O13" s="61">
        <f t="shared" si="5"/>
        <v>17</v>
      </c>
      <c r="P13" s="60">
        <f>VLOOKUP($A13,'Return Data'!$B$7:$R$2292,14,0)</f>
        <v>4.6131000000000002</v>
      </c>
      <c r="Q13" s="61">
        <f t="shared" si="7"/>
        <v>18</v>
      </c>
      <c r="R13" s="60">
        <f>VLOOKUP($A13,'Return Data'!$B$7:$R$2292,16,0)</f>
        <v>7.5781999999999998</v>
      </c>
      <c r="S13" s="62">
        <f t="shared" si="6"/>
        <v>11</v>
      </c>
    </row>
    <row r="14" spans="1:19" x14ac:dyDescent="0.3">
      <c r="A14" s="77" t="s">
        <v>89</v>
      </c>
      <c r="B14" s="59">
        <f>VLOOKUP($A14,'Return Data'!$B$7:$R$2292,3,0)</f>
        <v>44918</v>
      </c>
      <c r="C14" s="60">
        <f>VLOOKUP($A14,'Return Data'!$B$7:$R$2292,4,0)</f>
        <v>24.9223</v>
      </c>
      <c r="D14" s="60">
        <f>VLOOKUP($A14,'Return Data'!$B$7:$R$2292,9,0)</f>
        <v>6.2564000000000002</v>
      </c>
      <c r="E14" s="61">
        <f t="shared" si="0"/>
        <v>10</v>
      </c>
      <c r="F14" s="60">
        <f>VLOOKUP($A14,'Return Data'!$B$7:$R$2292,10,0)</f>
        <v>8.3308</v>
      </c>
      <c r="G14" s="61">
        <f t="shared" si="1"/>
        <v>2</v>
      </c>
      <c r="H14" s="60">
        <f>VLOOKUP($A14,'Return Data'!$B$7:$R$2292,11,0)</f>
        <v>5.9404000000000003</v>
      </c>
      <c r="I14" s="61">
        <f t="shared" si="2"/>
        <v>15</v>
      </c>
      <c r="J14" s="60">
        <f>VLOOKUP($A14,'Return Data'!$B$7:$R$2292,12,0)</f>
        <v>3.052</v>
      </c>
      <c r="K14" s="61">
        <f t="shared" si="3"/>
        <v>11</v>
      </c>
      <c r="L14" s="60">
        <f>VLOOKUP($A14,'Return Data'!$B$7:$R$2292,13,0)</f>
        <v>2.4954999999999998</v>
      </c>
      <c r="M14" s="61">
        <f t="shared" si="4"/>
        <v>12</v>
      </c>
      <c r="N14" s="60">
        <f>VLOOKUP($A14,'Return Data'!$B$7:$R$2292,17,0)</f>
        <v>1.9362999999999999</v>
      </c>
      <c r="O14" s="61">
        <f t="shared" si="5"/>
        <v>20</v>
      </c>
      <c r="P14" s="60">
        <f>VLOOKUP($A14,'Return Data'!$B$7:$R$2292,14,0)</f>
        <v>4.3925999999999998</v>
      </c>
      <c r="Q14" s="61">
        <f t="shared" si="7"/>
        <v>22</v>
      </c>
      <c r="R14" s="60">
        <f>VLOOKUP($A14,'Return Data'!$B$7:$R$2292,16,0)</f>
        <v>6.9566999999999997</v>
      </c>
      <c r="S14" s="62">
        <f t="shared" si="6"/>
        <v>14</v>
      </c>
    </row>
    <row r="15" spans="1:19" x14ac:dyDescent="0.3">
      <c r="A15" s="77" t="s">
        <v>90</v>
      </c>
      <c r="B15" s="59">
        <f>VLOOKUP($A15,'Return Data'!$B$7:$R$2292,3,0)</f>
        <v>44918</v>
      </c>
      <c r="C15" s="60">
        <f>VLOOKUP($A15,'Return Data'!$B$7:$R$2292,4,0)</f>
        <v>2735.8056999999999</v>
      </c>
      <c r="D15" s="60">
        <f>VLOOKUP($A15,'Return Data'!$B$7:$R$2292,9,0)</f>
        <v>4.9981</v>
      </c>
      <c r="E15" s="61">
        <f t="shared" si="0"/>
        <v>15</v>
      </c>
      <c r="F15" s="60">
        <f>VLOOKUP($A15,'Return Data'!$B$7:$R$2292,10,0)</f>
        <v>5.1214000000000004</v>
      </c>
      <c r="G15" s="61">
        <f t="shared" si="1"/>
        <v>21</v>
      </c>
      <c r="H15" s="60">
        <f>VLOOKUP($A15,'Return Data'!$B$7:$R$2292,11,0)</f>
        <v>3.6873999999999998</v>
      </c>
      <c r="I15" s="61">
        <f t="shared" si="2"/>
        <v>23</v>
      </c>
      <c r="J15" s="60">
        <f>VLOOKUP($A15,'Return Data'!$B$7:$R$2292,12,0)</f>
        <v>1.6447000000000001</v>
      </c>
      <c r="K15" s="61">
        <f t="shared" si="3"/>
        <v>20</v>
      </c>
      <c r="L15" s="60">
        <f>VLOOKUP($A15,'Return Data'!$B$7:$R$2292,13,0)</f>
        <v>1.5015000000000001</v>
      </c>
      <c r="M15" s="61">
        <f t="shared" si="4"/>
        <v>20</v>
      </c>
      <c r="N15" s="60">
        <f>VLOOKUP($A15,'Return Data'!$B$7:$R$2292,17,0)</f>
        <v>2.0954000000000002</v>
      </c>
      <c r="O15" s="61">
        <f t="shared" si="5"/>
        <v>18</v>
      </c>
      <c r="P15" s="60">
        <f>VLOOKUP($A15,'Return Data'!$B$7:$R$2292,14,0)</f>
        <v>5.3098999999999998</v>
      </c>
      <c r="Q15" s="61">
        <f t="shared" si="7"/>
        <v>14</v>
      </c>
      <c r="R15" s="60">
        <f>VLOOKUP($A15,'Return Data'!$B$7:$R$2292,16,0)</f>
        <v>6.6483999999999996</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44918</v>
      </c>
      <c r="C17" s="60">
        <f>VLOOKUP($A17,'Return Data'!$B$7:$R$2292,4,0)</f>
        <v>74.396900000000002</v>
      </c>
      <c r="D17" s="60">
        <f>VLOOKUP($A17,'Return Data'!$B$7:$R$2292,9,0)</f>
        <v>4.5633999999999997</v>
      </c>
      <c r="E17" s="61">
        <f t="shared" si="0"/>
        <v>17</v>
      </c>
      <c r="F17" s="60">
        <f>VLOOKUP($A17,'Return Data'!$B$7:$R$2292,10,0)</f>
        <v>6.2885</v>
      </c>
      <c r="G17" s="61">
        <f t="shared" si="1"/>
        <v>16</v>
      </c>
      <c r="H17" s="60">
        <f>VLOOKUP($A17,'Return Data'!$B$7:$R$2292,11,0)</f>
        <v>5.9630999999999998</v>
      </c>
      <c r="I17" s="61">
        <f t="shared" si="2"/>
        <v>12</v>
      </c>
      <c r="J17" s="60">
        <f>VLOOKUP($A17,'Return Data'!$B$7:$R$2292,12,0)</f>
        <v>2.64</v>
      </c>
      <c r="K17" s="61">
        <f t="shared" si="3"/>
        <v>17</v>
      </c>
      <c r="L17" s="60">
        <f>VLOOKUP($A17,'Return Data'!$B$7:$R$2292,13,0)</f>
        <v>1.5806</v>
      </c>
      <c r="M17" s="61">
        <f t="shared" si="4"/>
        <v>17</v>
      </c>
      <c r="N17" s="60">
        <f>VLOOKUP($A17,'Return Data'!$B$7:$R$2292,17,0)</f>
        <v>4.5921000000000003</v>
      </c>
      <c r="O17" s="61">
        <f t="shared" si="5"/>
        <v>5</v>
      </c>
      <c r="P17" s="60">
        <f>VLOOKUP($A17,'Return Data'!$B$7:$R$2292,14,0)</f>
        <v>5.9534000000000002</v>
      </c>
      <c r="Q17" s="61">
        <f t="shared" si="7"/>
        <v>6</v>
      </c>
      <c r="R17" s="60">
        <f>VLOOKUP($A17,'Return Data'!$B$7:$R$2292,16,0)</f>
        <v>8.1311</v>
      </c>
      <c r="S17" s="62">
        <f t="shared" si="6"/>
        <v>2</v>
      </c>
    </row>
    <row r="18" spans="1:19" x14ac:dyDescent="0.3">
      <c r="A18" s="77" t="s">
        <v>94</v>
      </c>
      <c r="B18" s="59">
        <f>VLOOKUP($A18,'Return Data'!$B$7:$R$2292,3,0)</f>
        <v>44918</v>
      </c>
      <c r="C18" s="60">
        <f>VLOOKUP($A18,'Return Data'!$B$7:$R$2292,4,0)</f>
        <v>74.396900000000002</v>
      </c>
      <c r="D18" s="60">
        <f>VLOOKUP($A18,'Return Data'!$B$7:$R$2292,9,0)</f>
        <v>4.5633999999999997</v>
      </c>
      <c r="E18" s="61">
        <f t="shared" si="0"/>
        <v>17</v>
      </c>
      <c r="F18" s="60">
        <f>VLOOKUP($A18,'Return Data'!$B$7:$R$2292,10,0)</f>
        <v>6.2885</v>
      </c>
      <c r="G18" s="61">
        <f t="shared" si="1"/>
        <v>16</v>
      </c>
      <c r="H18" s="60">
        <f>VLOOKUP($A18,'Return Data'!$B$7:$R$2292,11,0)</f>
        <v>5.9630999999999998</v>
      </c>
      <c r="I18" s="61">
        <f t="shared" si="2"/>
        <v>12</v>
      </c>
      <c r="J18" s="60">
        <f>VLOOKUP($A18,'Return Data'!$B$7:$R$2292,12,0)</f>
        <v>2.64</v>
      </c>
      <c r="K18" s="61">
        <f t="shared" si="3"/>
        <v>17</v>
      </c>
      <c r="L18" s="60">
        <f>VLOOKUP($A18,'Return Data'!$B$7:$R$2292,13,0)</f>
        <v>1.5806</v>
      </c>
      <c r="M18" s="61">
        <f t="shared" si="4"/>
        <v>17</v>
      </c>
      <c r="N18" s="60">
        <f>VLOOKUP($A18,'Return Data'!$B$7:$R$2292,17,0)</f>
        <v>4.5921000000000003</v>
      </c>
      <c r="O18" s="61">
        <f t="shared" si="5"/>
        <v>5</v>
      </c>
      <c r="P18" s="60">
        <f>VLOOKUP($A18,'Return Data'!$B$7:$R$2292,14,0)</f>
        <v>5.9534000000000002</v>
      </c>
      <c r="Q18" s="61">
        <f t="shared" si="7"/>
        <v>6</v>
      </c>
      <c r="R18" s="60">
        <f>VLOOKUP($A18,'Return Data'!$B$7:$R$2292,16,0)</f>
        <v>8.1311</v>
      </c>
      <c r="S18" s="62">
        <f t="shared" si="6"/>
        <v>2</v>
      </c>
    </row>
    <row r="19" spans="1:19" x14ac:dyDescent="0.3">
      <c r="A19" s="77" t="s">
        <v>95</v>
      </c>
      <c r="B19" s="59">
        <f>VLOOKUP($A19,'Return Data'!$B$7:$R$2292,3,0)</f>
        <v>44918</v>
      </c>
      <c r="C19" s="60">
        <f>VLOOKUP($A19,'Return Data'!$B$7:$R$2292,4,0)</f>
        <v>74.396900000000002</v>
      </c>
      <c r="D19" s="60">
        <f>VLOOKUP($A19,'Return Data'!$B$7:$R$2292,9,0)</f>
        <v>4.5633999999999997</v>
      </c>
      <c r="E19" s="61">
        <f t="shared" si="0"/>
        <v>17</v>
      </c>
      <c r="F19" s="60">
        <f>VLOOKUP($A19,'Return Data'!$B$7:$R$2292,10,0)</f>
        <v>6.2885</v>
      </c>
      <c r="G19" s="61">
        <f t="shared" si="1"/>
        <v>16</v>
      </c>
      <c r="H19" s="60">
        <f>VLOOKUP($A19,'Return Data'!$B$7:$R$2292,11,0)</f>
        <v>5.9630999999999998</v>
      </c>
      <c r="I19" s="61">
        <f t="shared" si="2"/>
        <v>12</v>
      </c>
      <c r="J19" s="60">
        <f>VLOOKUP($A19,'Return Data'!$B$7:$R$2292,12,0)</f>
        <v>2.64</v>
      </c>
      <c r="K19" s="61">
        <f t="shared" si="3"/>
        <v>17</v>
      </c>
      <c r="L19" s="60">
        <f>VLOOKUP($A19,'Return Data'!$B$7:$R$2292,13,0)</f>
        <v>1.5806</v>
      </c>
      <c r="M19" s="61">
        <f t="shared" si="4"/>
        <v>17</v>
      </c>
      <c r="N19" s="60">
        <f>VLOOKUP($A19,'Return Data'!$B$7:$R$2292,17,0)</f>
        <v>4.5921000000000003</v>
      </c>
      <c r="O19" s="61">
        <f t="shared" si="5"/>
        <v>5</v>
      </c>
      <c r="P19" s="60">
        <f>VLOOKUP($A19,'Return Data'!$B$7:$R$2292,14,0)</f>
        <v>5.9534000000000002</v>
      </c>
      <c r="Q19" s="61">
        <f t="shared" si="7"/>
        <v>6</v>
      </c>
      <c r="R19" s="60">
        <f>VLOOKUP($A19,'Return Data'!$B$7:$R$2292,16,0)</f>
        <v>8.1311</v>
      </c>
      <c r="S19" s="62">
        <f t="shared" si="6"/>
        <v>2</v>
      </c>
    </row>
    <row r="20" spans="1:19" x14ac:dyDescent="0.3">
      <c r="A20" s="102" t="s">
        <v>2031</v>
      </c>
      <c r="B20" s="59">
        <f>VLOOKUP($A20,'Return Data'!$B$7:$R$2292,3,0)</f>
        <v>44918</v>
      </c>
      <c r="C20" s="60">
        <f>VLOOKUP($A20,'Return Data'!$B$7:$R$2292,4,0)</f>
        <v>24.484100000000002</v>
      </c>
      <c r="D20" s="60">
        <f>VLOOKUP($A20,'Return Data'!$B$7:$R$2292,9,0)</f>
        <v>3.8134000000000001</v>
      </c>
      <c r="E20" s="61">
        <f t="shared" si="0"/>
        <v>22</v>
      </c>
      <c r="F20" s="60">
        <f>VLOOKUP($A20,'Return Data'!$B$7:$R$2292,10,0)</f>
        <v>4.9000000000000004</v>
      </c>
      <c r="G20" s="61">
        <f t="shared" si="1"/>
        <v>22</v>
      </c>
      <c r="H20" s="60">
        <f>VLOOKUP($A20,'Return Data'!$B$7:$R$2292,11,0)</f>
        <v>4.7497999999999996</v>
      </c>
      <c r="I20" s="61">
        <f t="shared" si="2"/>
        <v>21</v>
      </c>
      <c r="J20" s="60">
        <f>VLOOKUP($A20,'Return Data'!$B$7:$R$2292,12,0)</f>
        <v>3.4773999999999998</v>
      </c>
      <c r="K20" s="61">
        <f t="shared" si="3"/>
        <v>9</v>
      </c>
      <c r="L20" s="60">
        <f>VLOOKUP($A20,'Return Data'!$B$7:$R$2292,13,0)</f>
        <v>2.5787</v>
      </c>
      <c r="M20" s="61">
        <f t="shared" si="4"/>
        <v>11</v>
      </c>
      <c r="N20" s="60">
        <f>VLOOKUP($A20,'Return Data'!$B$7:$R$2292,17,0)</f>
        <v>1.9871000000000001</v>
      </c>
      <c r="O20" s="61">
        <f t="shared" si="5"/>
        <v>19</v>
      </c>
      <c r="P20" s="60">
        <f>VLOOKUP($A20,'Return Data'!$B$7:$R$2292,14,0)</f>
        <v>4.7141000000000002</v>
      </c>
      <c r="Q20" s="61">
        <f t="shared" si="7"/>
        <v>17</v>
      </c>
      <c r="R20" s="60">
        <f>VLOOKUP($A20,'Return Data'!$B$7:$R$2292,16,0)</f>
        <v>5.6379000000000001</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44918</v>
      </c>
      <c r="C22" s="60">
        <f>VLOOKUP($A22,'Return Data'!$B$7:$R$2292,4,0)</f>
        <v>30.3202</v>
      </c>
      <c r="D22" s="60">
        <f>VLOOKUP($A22,'Return Data'!$B$7:$R$2292,9,0)</f>
        <v>5.6802999999999999</v>
      </c>
      <c r="E22" s="61">
        <f t="shared" si="0"/>
        <v>13</v>
      </c>
      <c r="F22" s="60">
        <f>VLOOKUP($A22,'Return Data'!$B$7:$R$2292,10,0)</f>
        <v>7.1195000000000004</v>
      </c>
      <c r="G22" s="61">
        <f t="shared" si="1"/>
        <v>10</v>
      </c>
      <c r="H22" s="60">
        <f>VLOOKUP($A22,'Return Data'!$B$7:$R$2292,11,0)</f>
        <v>9.2281999999999993</v>
      </c>
      <c r="I22" s="61">
        <f t="shared" si="2"/>
        <v>3</v>
      </c>
      <c r="J22" s="60">
        <f>VLOOKUP($A22,'Return Data'!$B$7:$R$2292,12,0)</f>
        <v>5.5274000000000001</v>
      </c>
      <c r="K22" s="61">
        <f t="shared" si="3"/>
        <v>4</v>
      </c>
      <c r="L22" s="60">
        <f>VLOOKUP($A22,'Return Data'!$B$7:$R$2292,13,0)</f>
        <v>4.5308000000000002</v>
      </c>
      <c r="M22" s="61">
        <f t="shared" si="4"/>
        <v>4</v>
      </c>
      <c r="N22" s="60">
        <f>VLOOKUP($A22,'Return Data'!$B$7:$R$2292,17,0)</f>
        <v>4.4901999999999997</v>
      </c>
      <c r="O22" s="61">
        <f t="shared" si="5"/>
        <v>8</v>
      </c>
      <c r="P22" s="60">
        <f>VLOOKUP($A22,'Return Data'!$B$7:$R$2292,14,0)</f>
        <v>6.8528000000000002</v>
      </c>
      <c r="Q22" s="61">
        <f t="shared" si="7"/>
        <v>4</v>
      </c>
      <c r="R22" s="60">
        <f>VLOOKUP($A22,'Return Data'!$B$7:$R$2292,16,0)</f>
        <v>8.9564000000000004</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44918</v>
      </c>
      <c r="C24" s="60">
        <f>VLOOKUP($A24,'Return Data'!$B$7:$R$2292,4,0)</f>
        <v>28.133400000000002</v>
      </c>
      <c r="D24" s="60">
        <f>VLOOKUP($A24,'Return Data'!$B$7:$R$2292,9,0)</f>
        <v>5.0548000000000002</v>
      </c>
      <c r="E24" s="61">
        <f t="shared" si="0"/>
        <v>14</v>
      </c>
      <c r="F24" s="60">
        <f>VLOOKUP($A24,'Return Data'!$B$7:$R$2292,10,0)</f>
        <v>7.8331999999999997</v>
      </c>
      <c r="G24" s="61">
        <f t="shared" si="1"/>
        <v>6</v>
      </c>
      <c r="H24" s="60">
        <f>VLOOKUP($A24,'Return Data'!$B$7:$R$2292,11,0)</f>
        <v>5.2340999999999998</v>
      </c>
      <c r="I24" s="61">
        <f t="shared" si="2"/>
        <v>18</v>
      </c>
      <c r="J24" s="60">
        <f>VLOOKUP($A24,'Return Data'!$B$7:$R$2292,12,0)</f>
        <v>0.26140000000000002</v>
      </c>
      <c r="K24" s="61">
        <f t="shared" si="3"/>
        <v>23</v>
      </c>
      <c r="L24" s="60">
        <f>VLOOKUP($A24,'Return Data'!$B$7:$R$2292,13,0)</f>
        <v>1.0575000000000001</v>
      </c>
      <c r="M24" s="61">
        <f t="shared" si="4"/>
        <v>22</v>
      </c>
      <c r="N24" s="60">
        <f>VLOOKUP($A24,'Return Data'!$B$7:$R$2292,17,0)</f>
        <v>1.5415000000000001</v>
      </c>
      <c r="O24" s="61">
        <f t="shared" si="5"/>
        <v>22</v>
      </c>
      <c r="P24" s="60">
        <f>VLOOKUP($A24,'Return Data'!$B$7:$R$2292,14,0)</f>
        <v>5.1115000000000004</v>
      </c>
      <c r="Q24" s="61">
        <f t="shared" si="7"/>
        <v>15</v>
      </c>
      <c r="R24" s="60">
        <f>VLOOKUP($A24,'Return Data'!$B$7:$R$2292,16,0)</f>
        <v>7.6294000000000004</v>
      </c>
      <c r="S24" s="62">
        <f t="shared" si="6"/>
        <v>9</v>
      </c>
    </row>
    <row r="25" spans="1:19" x14ac:dyDescent="0.3">
      <c r="A25" s="77" t="s">
        <v>100</v>
      </c>
      <c r="B25" s="59">
        <f>VLOOKUP($A25,'Return Data'!$B$7:$R$2292,3,0)</f>
        <v>44918</v>
      </c>
      <c r="C25" s="60">
        <f>VLOOKUP($A25,'Return Data'!$B$7:$R$2292,4,0)</f>
        <v>18.3627</v>
      </c>
      <c r="D25" s="60">
        <f>VLOOKUP($A25,'Return Data'!$B$7:$R$2292,9,0)</f>
        <v>6.9568000000000003</v>
      </c>
      <c r="E25" s="61">
        <f t="shared" si="0"/>
        <v>3</v>
      </c>
      <c r="F25" s="60">
        <f>VLOOKUP($A25,'Return Data'!$B$7:$R$2292,10,0)</f>
        <v>6.2873999999999999</v>
      </c>
      <c r="G25" s="61">
        <f t="shared" si="1"/>
        <v>19</v>
      </c>
      <c r="H25" s="60">
        <f>VLOOKUP($A25,'Return Data'!$B$7:$R$2292,11,0)</f>
        <v>6.0523999999999996</v>
      </c>
      <c r="I25" s="61">
        <f t="shared" si="2"/>
        <v>11</v>
      </c>
      <c r="J25" s="60">
        <f>VLOOKUP($A25,'Return Data'!$B$7:$R$2292,12,0)</f>
        <v>2.8975</v>
      </c>
      <c r="K25" s="61">
        <f t="shared" si="3"/>
        <v>13</v>
      </c>
      <c r="L25" s="60">
        <f>VLOOKUP($A25,'Return Data'!$B$7:$R$2292,13,0)</f>
        <v>3.5573999999999999</v>
      </c>
      <c r="M25" s="61">
        <f t="shared" si="4"/>
        <v>8</v>
      </c>
      <c r="N25" s="60">
        <f>VLOOKUP($A25,'Return Data'!$B$7:$R$2292,17,0)</f>
        <v>4.6269</v>
      </c>
      <c r="O25" s="61">
        <f t="shared" si="5"/>
        <v>4</v>
      </c>
      <c r="P25" s="60">
        <f>VLOOKUP($A25,'Return Data'!$B$7:$R$2292,14,0)</f>
        <v>5.7378</v>
      </c>
      <c r="Q25" s="61">
        <f t="shared" si="7"/>
        <v>11</v>
      </c>
      <c r="R25" s="60">
        <f>VLOOKUP($A25,'Return Data'!$B$7:$R$2292,16,0)</f>
        <v>6.6032999999999999</v>
      </c>
      <c r="S25" s="62">
        <f t="shared" si="6"/>
        <v>16</v>
      </c>
    </row>
    <row r="26" spans="1:19" x14ac:dyDescent="0.3">
      <c r="A26" s="77" t="s">
        <v>101</v>
      </c>
      <c r="B26" s="59">
        <f>VLOOKUP($A26,'Return Data'!$B$7:$R$2292,3,0)</f>
        <v>44918</v>
      </c>
      <c r="C26" s="60">
        <f>VLOOKUP($A26,'Return Data'!$B$7:$R$2292,4,0)</f>
        <v>1255.5144</v>
      </c>
      <c r="D26" s="60">
        <f>VLOOKUP($A26,'Return Data'!$B$7:$R$2292,9,0)</f>
        <v>6.8792999999999997</v>
      </c>
      <c r="E26" s="61">
        <f t="shared" si="0"/>
        <v>6</v>
      </c>
      <c r="F26" s="60">
        <f>VLOOKUP($A26,'Return Data'!$B$7:$R$2292,10,0)</f>
        <v>6.9547999999999996</v>
      </c>
      <c r="G26" s="61">
        <f t="shared" si="1"/>
        <v>11</v>
      </c>
      <c r="H26" s="60">
        <f>VLOOKUP($A26,'Return Data'!$B$7:$R$2292,11,0)</f>
        <v>5.6430999999999996</v>
      </c>
      <c r="I26" s="61">
        <f t="shared" si="2"/>
        <v>16</v>
      </c>
      <c r="J26" s="60">
        <f>VLOOKUP($A26,'Return Data'!$B$7:$R$2292,12,0)</f>
        <v>2.8509000000000002</v>
      </c>
      <c r="K26" s="61">
        <f t="shared" si="3"/>
        <v>14</v>
      </c>
      <c r="L26" s="60">
        <f>VLOOKUP($A26,'Return Data'!$B$7:$R$2292,13,0)</f>
        <v>2.8136000000000001</v>
      </c>
      <c r="M26" s="61">
        <f t="shared" si="4"/>
        <v>10</v>
      </c>
      <c r="N26" s="60">
        <f>VLOOKUP($A26,'Return Data'!$B$7:$R$2292,17,0)</f>
        <v>3.1633</v>
      </c>
      <c r="O26" s="61">
        <f t="shared" si="5"/>
        <v>11</v>
      </c>
      <c r="P26" s="60">
        <f>VLOOKUP($A26,'Return Data'!$B$7:$R$2292,14,0)</f>
        <v>4.4920999999999998</v>
      </c>
      <c r="Q26" s="61">
        <f t="shared" si="7"/>
        <v>20</v>
      </c>
      <c r="R26" s="60">
        <f>VLOOKUP($A26,'Return Data'!$B$7:$R$2292,16,0)</f>
        <v>5.7721999999999998</v>
      </c>
      <c r="S26" s="62">
        <f t="shared" si="6"/>
        <v>21</v>
      </c>
    </row>
    <row r="27" spans="1:19" x14ac:dyDescent="0.3">
      <c r="A27" s="77" t="s">
        <v>1944</v>
      </c>
      <c r="B27" s="59">
        <f>VLOOKUP($A27,'Return Data'!$B$7:$R$2292,3,0)</f>
        <v>44918</v>
      </c>
      <c r="C27" s="60">
        <f>VLOOKUP($A27,'Return Data'!$B$7:$R$2292,4,0)</f>
        <v>34.502299999999998</v>
      </c>
      <c r="D27" s="60">
        <f>VLOOKUP($A27,'Return Data'!$B$7:$R$2292,9,0)</f>
        <v>4.7046000000000001</v>
      </c>
      <c r="E27" s="61">
        <f t="shared" si="0"/>
        <v>16</v>
      </c>
      <c r="F27" s="60">
        <f>VLOOKUP($A27,'Return Data'!$B$7:$R$2292,10,0)</f>
        <v>6.3331</v>
      </c>
      <c r="G27" s="61">
        <f t="shared" si="1"/>
        <v>15</v>
      </c>
      <c r="H27" s="60">
        <f>VLOOKUP($A27,'Return Data'!$B$7:$R$2292,11,0)</f>
        <v>5.2282000000000002</v>
      </c>
      <c r="I27" s="61">
        <f t="shared" si="2"/>
        <v>19</v>
      </c>
      <c r="J27" s="60">
        <f>VLOOKUP($A27,'Return Data'!$B$7:$R$2292,12,0)</f>
        <v>4.1345000000000001</v>
      </c>
      <c r="K27" s="61">
        <f t="shared" si="3"/>
        <v>7</v>
      </c>
      <c r="L27" s="60">
        <f>VLOOKUP($A27,'Return Data'!$B$7:$R$2292,13,0)</f>
        <v>3.8237999999999999</v>
      </c>
      <c r="M27" s="61">
        <f t="shared" si="4"/>
        <v>7</v>
      </c>
      <c r="N27" s="60">
        <f>VLOOKUP($A27,'Return Data'!$B$7:$R$2292,17,0)</f>
        <v>3.3144</v>
      </c>
      <c r="O27" s="61">
        <f t="shared" si="5"/>
        <v>10</v>
      </c>
      <c r="P27" s="60">
        <f>VLOOKUP($A27,'Return Data'!$B$7:$R$2292,14,0)</f>
        <v>4.7405999999999997</v>
      </c>
      <c r="Q27" s="61">
        <f t="shared" si="7"/>
        <v>16</v>
      </c>
      <c r="R27" s="60">
        <f>VLOOKUP($A27,'Return Data'!$B$7:$R$2292,16,0)</f>
        <v>6.5537000000000001</v>
      </c>
      <c r="S27" s="62">
        <f t="shared" si="6"/>
        <v>17</v>
      </c>
    </row>
    <row r="28" spans="1:19" x14ac:dyDescent="0.3">
      <c r="A28" s="109" t="s">
        <v>103</v>
      </c>
      <c r="B28" s="59">
        <f>VLOOKUP($A28,'Return Data'!$B$7:$R$2292,3,0)</f>
        <v>44918</v>
      </c>
      <c r="C28" s="60">
        <f>VLOOKUP($A28,'Return Data'!$B$7:$R$2292,4,0)</f>
        <v>30.906199999999998</v>
      </c>
      <c r="D28" s="60">
        <f>VLOOKUP($A28,'Return Data'!$B$7:$R$2292,9,0)</f>
        <v>4.3577000000000004</v>
      </c>
      <c r="E28" s="61">
        <f t="shared" si="0"/>
        <v>20</v>
      </c>
      <c r="F28" s="60">
        <f>VLOOKUP($A28,'Return Data'!$B$7:$R$2292,10,0)</f>
        <v>7.1973000000000003</v>
      </c>
      <c r="G28" s="61">
        <f t="shared" si="1"/>
        <v>9</v>
      </c>
      <c r="H28" s="60">
        <f>VLOOKUP($A28,'Return Data'!$B$7:$R$2292,11,0)</f>
        <v>7.5378999999999996</v>
      </c>
      <c r="I28" s="61">
        <f t="shared" si="2"/>
        <v>7</v>
      </c>
      <c r="J28" s="60">
        <f>VLOOKUP($A28,'Return Data'!$B$7:$R$2292,12,0)</f>
        <v>2.7305000000000001</v>
      </c>
      <c r="K28" s="61">
        <f t="shared" si="3"/>
        <v>15</v>
      </c>
      <c r="L28" s="60">
        <f>VLOOKUP($A28,'Return Data'!$B$7:$R$2292,13,0)</f>
        <v>2.4272999999999998</v>
      </c>
      <c r="M28" s="61">
        <f t="shared" si="4"/>
        <v>13</v>
      </c>
      <c r="N28" s="60">
        <f>VLOOKUP($A28,'Return Data'!$B$7:$R$2292,17,0)</f>
        <v>2.9325000000000001</v>
      </c>
      <c r="O28" s="61">
        <f t="shared" si="5"/>
        <v>14</v>
      </c>
      <c r="P28" s="60">
        <f>VLOOKUP($A28,'Return Data'!$B$7:$R$2292,14,0)</f>
        <v>5.7480000000000002</v>
      </c>
      <c r="Q28" s="61">
        <f t="shared" si="7"/>
        <v>10</v>
      </c>
      <c r="R28" s="60">
        <f>VLOOKUP($A28,'Return Data'!$B$7:$R$2292,16,0)</f>
        <v>8.0442999999999998</v>
      </c>
      <c r="S28" s="62">
        <f t="shared" si="6"/>
        <v>5</v>
      </c>
    </row>
    <row r="29" spans="1:19" x14ac:dyDescent="0.3">
      <c r="A29" s="77" t="s">
        <v>105</v>
      </c>
      <c r="B29" s="59">
        <f>VLOOKUP($A29,'Return Data'!$B$7:$R$2292,3,0)</f>
        <v>44918</v>
      </c>
      <c r="C29" s="60">
        <f>VLOOKUP($A29,'Return Data'!$B$7:$R$2292,4,0)</f>
        <v>13.683400000000001</v>
      </c>
      <c r="D29" s="60">
        <f>VLOOKUP($A29,'Return Data'!$B$7:$R$2292,9,0)</f>
        <v>6.8403</v>
      </c>
      <c r="E29" s="61">
        <f t="shared" si="0"/>
        <v>7</v>
      </c>
      <c r="F29" s="60">
        <f>VLOOKUP($A29,'Return Data'!$B$7:$R$2292,10,0)</f>
        <v>8.2934999999999999</v>
      </c>
      <c r="G29" s="61">
        <f t="shared" si="1"/>
        <v>3</v>
      </c>
      <c r="H29" s="60">
        <f>VLOOKUP($A29,'Return Data'!$B$7:$R$2292,11,0)</f>
        <v>6.9259000000000004</v>
      </c>
      <c r="I29" s="61">
        <f t="shared" si="2"/>
        <v>10</v>
      </c>
      <c r="J29" s="60">
        <f>VLOOKUP($A29,'Return Data'!$B$7:$R$2292,12,0)</f>
        <v>1.1052</v>
      </c>
      <c r="K29" s="61">
        <f t="shared" si="3"/>
        <v>22</v>
      </c>
      <c r="L29" s="60">
        <f>VLOOKUP($A29,'Return Data'!$B$7:$R$2292,13,0)</f>
        <v>1.2498</v>
      </c>
      <c r="M29" s="61">
        <f t="shared" si="4"/>
        <v>21</v>
      </c>
      <c r="N29" s="60">
        <f>VLOOKUP($A29,'Return Data'!$B$7:$R$2292,17,0)</f>
        <v>1.927</v>
      </c>
      <c r="O29" s="61">
        <f t="shared" si="5"/>
        <v>21</v>
      </c>
      <c r="P29" s="60">
        <f>VLOOKUP($A29,'Return Data'!$B$7:$R$2292,14,0)</f>
        <v>4.4744000000000002</v>
      </c>
      <c r="Q29" s="61">
        <f t="shared" si="7"/>
        <v>21</v>
      </c>
      <c r="R29" s="60">
        <f>VLOOKUP($A29,'Return Data'!$B$7:$R$2292,16,0)</f>
        <v>5.6018999999999997</v>
      </c>
      <c r="S29" s="62">
        <f t="shared" si="6"/>
        <v>23</v>
      </c>
    </row>
    <row r="30" spans="1:19" x14ac:dyDescent="0.3">
      <c r="A30" s="77" t="s">
        <v>106</v>
      </c>
      <c r="B30" s="59">
        <f>VLOOKUP($A30,'Return Data'!$B$7:$R$2292,3,0)</f>
        <v>44918</v>
      </c>
      <c r="C30" s="60">
        <f>VLOOKUP($A30,'Return Data'!$B$7:$R$2292,4,0)</f>
        <v>30.561199999999999</v>
      </c>
      <c r="D30" s="60">
        <f>VLOOKUP($A30,'Return Data'!$B$7:$R$2292,9,0)</f>
        <v>13.8468</v>
      </c>
      <c r="E30" s="61">
        <f t="shared" si="0"/>
        <v>1</v>
      </c>
      <c r="F30" s="60">
        <f>VLOOKUP($A30,'Return Data'!$B$7:$R$2292,10,0)</f>
        <v>6.8220000000000001</v>
      </c>
      <c r="G30" s="61">
        <f t="shared" si="1"/>
        <v>12</v>
      </c>
      <c r="H30" s="60">
        <f>VLOOKUP($A30,'Return Data'!$B$7:$R$2292,11,0)</f>
        <v>8.6257999999999999</v>
      </c>
      <c r="I30" s="61">
        <f t="shared" si="2"/>
        <v>5</v>
      </c>
      <c r="J30" s="60">
        <f>VLOOKUP($A30,'Return Data'!$B$7:$R$2292,12,0)</f>
        <v>3.1455000000000002</v>
      </c>
      <c r="K30" s="61">
        <f t="shared" si="3"/>
        <v>10</v>
      </c>
      <c r="L30" s="60">
        <f>VLOOKUP($A30,'Return Data'!$B$7:$R$2292,13,0)</f>
        <v>2.2452000000000001</v>
      </c>
      <c r="M30" s="61">
        <f t="shared" si="4"/>
        <v>15</v>
      </c>
      <c r="N30" s="60">
        <f>VLOOKUP($A30,'Return Data'!$B$7:$R$2292,17,0)</f>
        <v>2.6334</v>
      </c>
      <c r="O30" s="61">
        <f t="shared" si="5"/>
        <v>15</v>
      </c>
      <c r="P30" s="60">
        <f>VLOOKUP($A30,'Return Data'!$B$7:$R$2292,14,0)</f>
        <v>5.3784000000000001</v>
      </c>
      <c r="Q30" s="61">
        <f t="shared" si="7"/>
        <v>13</v>
      </c>
      <c r="R30" s="60">
        <f>VLOOKUP($A30,'Return Data'!$B$7:$R$2292,16,0)</f>
        <v>6.3611000000000004</v>
      </c>
      <c r="S30" s="62">
        <f t="shared" si="6"/>
        <v>18</v>
      </c>
    </row>
    <row r="31" spans="1:19" x14ac:dyDescent="0.3">
      <c r="A31" s="77" t="s">
        <v>107</v>
      </c>
      <c r="B31" s="59">
        <f>VLOOKUP($A31,'Return Data'!$B$7:$R$2292,3,0)</f>
        <v>44918</v>
      </c>
      <c r="C31" s="60">
        <f>VLOOKUP($A31,'Return Data'!$B$7:$R$2292,4,0)</f>
        <v>2187.2919000000002</v>
      </c>
      <c r="D31" s="60">
        <f>VLOOKUP($A31,'Return Data'!$B$7:$R$2292,9,0)</f>
        <v>3.1974</v>
      </c>
      <c r="E31" s="61">
        <f t="shared" si="0"/>
        <v>23</v>
      </c>
      <c r="F31" s="60">
        <f>VLOOKUP($A31,'Return Data'!$B$7:$R$2292,10,0)</f>
        <v>3.9378000000000002</v>
      </c>
      <c r="G31" s="61">
        <f t="shared" si="1"/>
        <v>23</v>
      </c>
      <c r="H31" s="60">
        <f>VLOOKUP($A31,'Return Data'!$B$7:$R$2292,11,0)</f>
        <v>4.3193000000000001</v>
      </c>
      <c r="I31" s="61">
        <f t="shared" si="2"/>
        <v>22</v>
      </c>
      <c r="J31" s="60">
        <f>VLOOKUP($A31,'Return Data'!$B$7:$R$2292,12,0)</f>
        <v>3.0507</v>
      </c>
      <c r="K31" s="61">
        <f t="shared" si="3"/>
        <v>12</v>
      </c>
      <c r="L31" s="60">
        <f>VLOOKUP($A31,'Return Data'!$B$7:$R$2292,13,0)</f>
        <v>2.3298000000000001</v>
      </c>
      <c r="M31" s="61">
        <f t="shared" si="4"/>
        <v>14</v>
      </c>
      <c r="N31" s="60">
        <f>VLOOKUP($A31,'Return Data'!$B$7:$R$2292,17,0)</f>
        <v>2.4521999999999999</v>
      </c>
      <c r="O31" s="61">
        <f t="shared" si="5"/>
        <v>16</v>
      </c>
      <c r="P31" s="60">
        <f>VLOOKUP($A31,'Return Data'!$B$7:$R$2292,14,0)</f>
        <v>4.5110000000000001</v>
      </c>
      <c r="Q31" s="61">
        <f t="shared" si="7"/>
        <v>19</v>
      </c>
      <c r="R31" s="60">
        <f>VLOOKUP($A31,'Return Data'!$B$7:$R$2292,16,0)</f>
        <v>7.4069000000000003</v>
      </c>
      <c r="S31" s="62">
        <f t="shared" si="6"/>
        <v>12</v>
      </c>
    </row>
    <row r="32" spans="1:19" x14ac:dyDescent="0.3">
      <c r="A32" s="77" t="s">
        <v>110</v>
      </c>
      <c r="B32" s="59">
        <f>VLOOKUP($A32,'Return Data'!$B$7:$R$2292,3,0)</f>
        <v>44918</v>
      </c>
      <c r="C32" s="60">
        <f>VLOOKUP($A32,'Return Data'!$B$7:$R$2292,4,0)</f>
        <v>17.5321</v>
      </c>
      <c r="D32" s="60">
        <f>VLOOKUP($A32,'Return Data'!$B$7:$R$2292,9,0)</f>
        <v>5.9414999999999996</v>
      </c>
      <c r="E32" s="61">
        <f t="shared" si="0"/>
        <v>12</v>
      </c>
      <c r="F32" s="60">
        <f>VLOOKUP($A32,'Return Data'!$B$7:$R$2292,10,0)</f>
        <v>9.7582000000000004</v>
      </c>
      <c r="G32" s="61">
        <f t="shared" si="1"/>
        <v>1</v>
      </c>
      <c r="H32" s="60">
        <f>VLOOKUP($A32,'Return Data'!$B$7:$R$2292,11,0)</f>
        <v>7.3498999999999999</v>
      </c>
      <c r="I32" s="61">
        <f t="shared" si="2"/>
        <v>8</v>
      </c>
      <c r="J32" s="60">
        <f>VLOOKUP($A32,'Return Data'!$B$7:$R$2292,12,0)</f>
        <v>4.9741</v>
      </c>
      <c r="K32" s="61">
        <f t="shared" si="3"/>
        <v>6</v>
      </c>
      <c r="L32" s="60">
        <f>VLOOKUP($A32,'Return Data'!$B$7:$R$2292,13,0)</f>
        <v>4.3856999999999999</v>
      </c>
      <c r="M32" s="61">
        <f t="shared" si="4"/>
        <v>5</v>
      </c>
      <c r="N32" s="60">
        <f>VLOOKUP($A32,'Return Data'!$B$7:$R$2292,17,0)</f>
        <v>3.9529000000000001</v>
      </c>
      <c r="O32" s="61">
        <f t="shared" si="5"/>
        <v>9</v>
      </c>
      <c r="P32" s="60">
        <f>VLOOKUP($A32,'Return Data'!$B$7:$R$2292,14,0)</f>
        <v>5.8101000000000003</v>
      </c>
      <c r="Q32" s="61">
        <f t="shared" si="7"/>
        <v>9</v>
      </c>
      <c r="R32" s="60">
        <f>VLOOKUP($A32,'Return Data'!$B$7:$R$2292,16,0)</f>
        <v>7.6379000000000001</v>
      </c>
      <c r="S32" s="62">
        <f t="shared" si="6"/>
        <v>8</v>
      </c>
    </row>
    <row r="33" spans="1:19" x14ac:dyDescent="0.3">
      <c r="A33" s="77" t="s">
        <v>111</v>
      </c>
      <c r="B33" s="59">
        <f>VLOOKUP($A33,'Return Data'!$B$7:$R$2292,3,0)</f>
        <v>44918</v>
      </c>
      <c r="C33" s="60">
        <f>VLOOKUP($A33,'Return Data'!$B$7:$R$2292,4,0)</f>
        <v>29.4467</v>
      </c>
      <c r="D33" s="60">
        <f>VLOOKUP($A33,'Return Data'!$B$7:$R$2292,9,0)</f>
        <v>6.8808999999999996</v>
      </c>
      <c r="E33" s="61">
        <f t="shared" si="0"/>
        <v>5</v>
      </c>
      <c r="F33" s="60">
        <f>VLOOKUP($A33,'Return Data'!$B$7:$R$2292,10,0)</f>
        <v>7.9542000000000002</v>
      </c>
      <c r="G33" s="61">
        <f t="shared" si="1"/>
        <v>5</v>
      </c>
      <c r="H33" s="60">
        <f>VLOOKUP($A33,'Return Data'!$B$7:$R$2292,11,0)</f>
        <v>7.2644000000000002</v>
      </c>
      <c r="I33" s="61">
        <f t="shared" si="2"/>
        <v>9</v>
      </c>
      <c r="J33" s="60">
        <f>VLOOKUP($A33,'Return Data'!$B$7:$R$2292,12,0)</f>
        <v>5.0669000000000004</v>
      </c>
      <c r="K33" s="61">
        <f t="shared" si="3"/>
        <v>5</v>
      </c>
      <c r="L33" s="60">
        <f>VLOOKUP($A33,'Return Data'!$B$7:$R$2292,13,0)</f>
        <v>4.1490999999999998</v>
      </c>
      <c r="M33" s="61">
        <f t="shared" si="4"/>
        <v>6</v>
      </c>
      <c r="N33" s="60">
        <f>VLOOKUP($A33,'Return Data'!$B$7:$R$2292,17,0)</f>
        <v>3.1543999999999999</v>
      </c>
      <c r="O33" s="61">
        <f t="shared" si="5"/>
        <v>12</v>
      </c>
      <c r="P33" s="60">
        <f>VLOOKUP($A33,'Return Data'!$B$7:$R$2292,14,0)</f>
        <v>5.4305000000000003</v>
      </c>
      <c r="Q33" s="61">
        <f t="shared" si="7"/>
        <v>12</v>
      </c>
      <c r="R33" s="60">
        <f>VLOOKUP($A33,'Return Data'!$B$7:$R$2292,16,0)</f>
        <v>5.8628</v>
      </c>
      <c r="S33" s="62">
        <f t="shared" si="6"/>
        <v>20</v>
      </c>
    </row>
    <row r="34" spans="1:19" x14ac:dyDescent="0.3">
      <c r="A34" s="77" t="s">
        <v>113</v>
      </c>
      <c r="B34" s="59">
        <f>VLOOKUP($A34,'Return Data'!$B$7:$R$2292,3,0)</f>
        <v>44918</v>
      </c>
      <c r="C34" s="60">
        <f>VLOOKUP($A34,'Return Data'!$B$7:$R$2292,4,0)</f>
        <v>19.395900000000001</v>
      </c>
      <c r="D34" s="60">
        <f>VLOOKUP($A34,'Return Data'!$B$7:$R$2292,9,0)</f>
        <v>4.1984000000000004</v>
      </c>
      <c r="E34" s="61">
        <f t="shared" si="0"/>
        <v>21</v>
      </c>
      <c r="F34" s="60">
        <f>VLOOKUP($A34,'Return Data'!$B$7:$R$2292,10,0)</f>
        <v>7.4202000000000004</v>
      </c>
      <c r="G34" s="61">
        <f t="shared" si="1"/>
        <v>7</v>
      </c>
      <c r="H34" s="60">
        <f>VLOOKUP($A34,'Return Data'!$B$7:$R$2292,11,0)</f>
        <v>4.7793999999999999</v>
      </c>
      <c r="I34" s="61">
        <f t="shared" si="2"/>
        <v>20</v>
      </c>
      <c r="J34" s="60">
        <f>VLOOKUP($A34,'Return Data'!$B$7:$R$2292,12,0)</f>
        <v>1.3452</v>
      </c>
      <c r="K34" s="61">
        <f t="shared" si="3"/>
        <v>21</v>
      </c>
      <c r="L34" s="60">
        <f>VLOOKUP($A34,'Return Data'!$B$7:$R$2292,13,0)</f>
        <v>0.2087</v>
      </c>
      <c r="M34" s="61">
        <f t="shared" si="4"/>
        <v>23</v>
      </c>
      <c r="N34" s="60">
        <f>VLOOKUP($A34,'Return Data'!$B$7:$R$2292,17,0)</f>
        <v>1.2482</v>
      </c>
      <c r="O34" s="61">
        <f t="shared" si="5"/>
        <v>23</v>
      </c>
      <c r="P34" s="60">
        <f>VLOOKUP($A34,'Return Data'!$B$7:$R$2292,14,0)</f>
        <v>4.2887000000000004</v>
      </c>
      <c r="Q34" s="61">
        <f t="shared" si="7"/>
        <v>23</v>
      </c>
      <c r="R34" s="60">
        <f>VLOOKUP($A34,'Return Data'!$B$7:$R$2292,16,0)</f>
        <v>6.2866</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44918</v>
      </c>
      <c r="C36" s="60">
        <f>VLOOKUP($A36,'Return Data'!$B$7:$R$2292,4,0)</f>
        <v>25.729600000000001</v>
      </c>
      <c r="D36" s="60">
        <f>VLOOKUP($A36,'Return Data'!$B$7:$R$2292,9,0)</f>
        <v>7.0102000000000002</v>
      </c>
      <c r="E36" s="61">
        <f t="shared" si="0"/>
        <v>2</v>
      </c>
      <c r="F36" s="60">
        <f>VLOOKUP($A36,'Return Data'!$B$7:$R$2292,10,0)</f>
        <v>5.4721000000000002</v>
      </c>
      <c r="G36" s="61">
        <f t="shared" si="1"/>
        <v>20</v>
      </c>
      <c r="H36" s="60">
        <f>VLOOKUP($A36,'Return Data'!$B$7:$R$2292,11,0)</f>
        <v>5.2484999999999999</v>
      </c>
      <c r="I36" s="61">
        <f t="shared" si="2"/>
        <v>17</v>
      </c>
      <c r="J36" s="60">
        <f>VLOOKUP($A36,'Return Data'!$B$7:$R$2292,12,0)</f>
        <v>13.8734</v>
      </c>
      <c r="K36" s="61">
        <f t="shared" si="3"/>
        <v>1</v>
      </c>
      <c r="L36" s="60">
        <f>VLOOKUP($A36,'Return Data'!$B$7:$R$2292,13,0)</f>
        <v>10.039300000000001</v>
      </c>
      <c r="M36" s="61">
        <f t="shared" si="4"/>
        <v>1</v>
      </c>
      <c r="N36" s="60">
        <f>VLOOKUP($A36,'Return Data'!$B$7:$R$2292,17,0)</f>
        <v>10.5219</v>
      </c>
      <c r="O36" s="61">
        <f>RANK(N36,N$8:N$36,0)</f>
        <v>1</v>
      </c>
      <c r="P36" s="60">
        <f>VLOOKUP($A36,'Return Data'!$B$7:$R$2292,14,0)</f>
        <v>8.9247999999999994</v>
      </c>
      <c r="Q36" s="61">
        <f>RANK(P36,P$8:P$36,0)</f>
        <v>1</v>
      </c>
      <c r="R36" s="60">
        <f>VLOOKUP($A36,'Return Data'!$B$7:$R$2292,16,0)</f>
        <v>7.8472999999999997</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4.6929310344827586</v>
      </c>
      <c r="E38" s="83"/>
      <c r="F38" s="84">
        <f>AVERAGE(F8:F36)</f>
        <v>5.4387896551724149</v>
      </c>
      <c r="G38" s="83"/>
      <c r="H38" s="84">
        <f>AVERAGE(H8:H36)</f>
        <v>5.4163689655172407</v>
      </c>
      <c r="I38" s="83"/>
      <c r="J38" s="84">
        <f>AVERAGE(J8:J36)</f>
        <v>3.0308344827586216</v>
      </c>
      <c r="K38" s="83"/>
      <c r="L38" s="84">
        <f>AVERAGE(L8:L36)</f>
        <v>2.4645689655172411</v>
      </c>
      <c r="M38" s="83"/>
      <c r="N38" s="84">
        <f>AVERAGE(N8:N36)</f>
        <v>2.942332142857143</v>
      </c>
      <c r="O38" s="83"/>
      <c r="P38" s="84">
        <f>AVERAGE(P8:P36)</f>
        <v>4.9320692307692306</v>
      </c>
      <c r="Q38" s="83"/>
      <c r="R38" s="84">
        <f>AVERAGE(R8:R36)</f>
        <v>5.6773241379310351</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13.8468</v>
      </c>
      <c r="E40" s="87"/>
      <c r="F40" s="88">
        <f>MAX(F8:F36)</f>
        <v>9.7582000000000004</v>
      </c>
      <c r="G40" s="87"/>
      <c r="H40" s="88">
        <f>MAX(H8:H36)</f>
        <v>12.3027</v>
      </c>
      <c r="I40" s="87"/>
      <c r="J40" s="88">
        <f>MAX(J8:J36)</f>
        <v>13.8734</v>
      </c>
      <c r="K40" s="87"/>
      <c r="L40" s="88">
        <f>MAX(L8:L36)</f>
        <v>10.039300000000001</v>
      </c>
      <c r="M40" s="87"/>
      <c r="N40" s="88">
        <f>MAX(N8:N36)</f>
        <v>10.5219</v>
      </c>
      <c r="O40" s="87"/>
      <c r="P40" s="88">
        <f>MAX(P8:P36)</f>
        <v>8.9247999999999994</v>
      </c>
      <c r="Q40" s="87"/>
      <c r="R40" s="88">
        <f>MAX(R8:R36)</f>
        <v>8.9564000000000004</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44920</v>
      </c>
      <c r="C8" s="60">
        <f>VLOOKUP($A8,'Return Data'!$B$7:$R$2292,4,0)</f>
        <v>1192.5437999999999</v>
      </c>
      <c r="D8" s="60">
        <f>VLOOKUP($A8,'Return Data'!$B$7:$R$2292,5,0)</f>
        <v>6.3152999999999997</v>
      </c>
      <c r="E8" s="61">
        <f t="shared" ref="E8:E36" si="0">RANK(D8,D$8:D$36,0)</f>
        <v>17</v>
      </c>
      <c r="F8" s="60">
        <f>VLOOKUP($A8,'Return Data'!$B$7:$R$2292,6,0)</f>
        <v>6.3154000000000003</v>
      </c>
      <c r="G8" s="61">
        <f t="shared" ref="G8:G36" si="1">RANK(F8,F$8:F$36,0)</f>
        <v>15</v>
      </c>
      <c r="H8" s="60">
        <f>VLOOKUP($A8,'Return Data'!$B$7:$R$2292,7,0)</f>
        <v>6.3476999999999997</v>
      </c>
      <c r="I8" s="61">
        <f t="shared" ref="I8:I36" si="2">RANK(H8,H$8:H$36,0)</f>
        <v>10</v>
      </c>
      <c r="J8" s="60">
        <f>VLOOKUP($A8,'Return Data'!$B$7:$R$2292,8,0)</f>
        <v>6.2317999999999998</v>
      </c>
      <c r="K8" s="61">
        <f t="shared" ref="K8:K36" si="3">RANK(J8,J$8:J$36,0)</f>
        <v>10</v>
      </c>
      <c r="L8" s="60">
        <f>VLOOKUP($A8,'Return Data'!$B$7:$R$2292,9,0)</f>
        <v>5.9752999999999998</v>
      </c>
      <c r="M8" s="61">
        <f t="shared" ref="M8:M36" si="4">RANK(L8,L$8:L$36,0)</f>
        <v>16</v>
      </c>
      <c r="N8" s="60">
        <f>VLOOKUP($A8,'Return Data'!$B$7:$R$2292,10,0)</f>
        <v>5.9364999999999997</v>
      </c>
      <c r="O8" s="61">
        <f t="shared" ref="O8:O36" si="5">RANK(N8,N$8:N$36,0)</f>
        <v>10</v>
      </c>
      <c r="P8" s="60">
        <f>VLOOKUP($A8,'Return Data'!$B$7:$R$2292,11,0)</f>
        <v>5.5179</v>
      </c>
      <c r="Q8" s="61">
        <f t="shared" ref="Q8:Q36" si="6">RANK(P8,P$8:P$36,0)</f>
        <v>14</v>
      </c>
      <c r="R8" s="60">
        <f>VLOOKUP($A8,'Return Data'!$B$7:$R$2292,12,0)</f>
        <v>5.0228000000000002</v>
      </c>
      <c r="S8" s="61">
        <f t="shared" ref="S8:S36" si="7">RANK(R8,R$8:R$36,0)</f>
        <v>12</v>
      </c>
      <c r="T8" s="60">
        <f>VLOOKUP($A8,'Return Data'!$B$7:$R$2292,13,0)</f>
        <v>4.6580000000000004</v>
      </c>
      <c r="U8" s="61">
        <f t="shared" ref="U8:U36" si="8">RANK(T8,T$8:T$36,0)</f>
        <v>12</v>
      </c>
      <c r="V8" s="60">
        <f>VLOOKUP($A8,'Return Data'!$B$7:$R$2292,17,0)</f>
        <v>3.9325000000000001</v>
      </c>
      <c r="W8" s="61">
        <f>RANK(V8,V$8:V$36,0)</f>
        <v>7</v>
      </c>
      <c r="X8" s="60">
        <f>VLOOKUP($A8,'Return Data'!$B$7:$R$2292,14,0)</f>
        <v>3.758</v>
      </c>
      <c r="Y8" s="61">
        <f>RANK(X8,X$8:X$36,0)</f>
        <v>4</v>
      </c>
      <c r="Z8" s="60">
        <f>VLOOKUP($A8,'Return Data'!$B$7:$R$2292,16,0)</f>
        <v>4.3337000000000003</v>
      </c>
      <c r="AA8" s="62">
        <f t="shared" ref="AA8:AA36" si="9">RANK(Z8,Z$8:Z$36,0)</f>
        <v>4</v>
      </c>
    </row>
    <row r="9" spans="1:27" x14ac:dyDescent="0.3">
      <c r="A9" s="58" t="s">
        <v>1177</v>
      </c>
      <c r="B9" s="59">
        <f>VLOOKUP($A9,'Return Data'!$B$7:$R$2292,3,0)</f>
        <v>44920</v>
      </c>
      <c r="C9" s="60">
        <f>VLOOKUP($A9,'Return Data'!$B$7:$R$2292,4,0)</f>
        <v>1166.0264</v>
      </c>
      <c r="D9" s="60">
        <f>VLOOKUP($A9,'Return Data'!$B$7:$R$2292,5,0)</f>
        <v>6.3368000000000002</v>
      </c>
      <c r="E9" s="61">
        <f t="shared" si="0"/>
        <v>12</v>
      </c>
      <c r="F9" s="60">
        <f>VLOOKUP($A9,'Return Data'!$B$7:$R$2292,6,0)</f>
        <v>6.3380000000000001</v>
      </c>
      <c r="G9" s="61">
        <f t="shared" si="1"/>
        <v>10</v>
      </c>
      <c r="H9" s="60">
        <f>VLOOKUP($A9,'Return Data'!$B$7:$R$2292,7,0)</f>
        <v>6.3784000000000001</v>
      </c>
      <c r="I9" s="61">
        <f t="shared" si="2"/>
        <v>4</v>
      </c>
      <c r="J9" s="60">
        <f>VLOOKUP($A9,'Return Data'!$B$7:$R$2292,8,0)</f>
        <v>6.3040000000000003</v>
      </c>
      <c r="K9" s="61">
        <f t="shared" si="3"/>
        <v>3</v>
      </c>
      <c r="L9" s="60">
        <f>VLOOKUP($A9,'Return Data'!$B$7:$R$2292,9,0)</f>
        <v>6.0425000000000004</v>
      </c>
      <c r="M9" s="61">
        <f t="shared" si="4"/>
        <v>3</v>
      </c>
      <c r="N9" s="60">
        <f>VLOOKUP($A9,'Return Data'!$B$7:$R$2292,10,0)</f>
        <v>5.9707999999999997</v>
      </c>
      <c r="O9" s="61">
        <f t="shared" si="5"/>
        <v>4</v>
      </c>
      <c r="P9" s="60">
        <f>VLOOKUP($A9,'Return Data'!$B$7:$R$2292,11,0)</f>
        <v>5.556</v>
      </c>
      <c r="Q9" s="61">
        <f t="shared" si="6"/>
        <v>2</v>
      </c>
      <c r="R9" s="60">
        <f>VLOOKUP($A9,'Return Data'!$B$7:$R$2292,12,0)</f>
        <v>5.0579000000000001</v>
      </c>
      <c r="S9" s="61">
        <f t="shared" si="7"/>
        <v>2</v>
      </c>
      <c r="T9" s="60">
        <f>VLOOKUP($A9,'Return Data'!$B$7:$R$2292,13,0)</f>
        <v>4.6896000000000004</v>
      </c>
      <c r="U9" s="61">
        <f t="shared" si="8"/>
        <v>2</v>
      </c>
      <c r="V9" s="60">
        <f>VLOOKUP($A9,'Return Data'!$B$7:$R$2292,17,0)</f>
        <v>3.9462999999999999</v>
      </c>
      <c r="W9" s="61">
        <f>RANK(V9,V$8:V$36,0)</f>
        <v>5</v>
      </c>
      <c r="X9" s="60"/>
      <c r="Y9" s="61"/>
      <c r="Z9" s="60">
        <f>VLOOKUP($A9,'Return Data'!$B$7:$R$2292,16,0)</f>
        <v>4.1432000000000002</v>
      </c>
      <c r="AA9" s="62">
        <f t="shared" si="9"/>
        <v>11</v>
      </c>
    </row>
    <row r="10" spans="1:27" x14ac:dyDescent="0.3">
      <c r="A10" s="58" t="s">
        <v>1934</v>
      </c>
      <c r="B10" s="59">
        <f>VLOOKUP($A10,'Return Data'!$B$7:$R$2292,3,0)</f>
        <v>44920</v>
      </c>
      <c r="C10" s="60">
        <f>VLOOKUP($A10,'Return Data'!$B$7:$R$2292,4,0)</f>
        <v>1157.9965999999999</v>
      </c>
      <c r="D10" s="60">
        <f>VLOOKUP($A10,'Return Data'!$B$7:$R$2292,5,0)</f>
        <v>6.4059999999999997</v>
      </c>
      <c r="E10" s="61">
        <f t="shared" si="0"/>
        <v>3</v>
      </c>
      <c r="F10" s="60">
        <f>VLOOKUP($A10,'Return Data'!$B$7:$R$2292,6,0)</f>
        <v>6.3997999999999999</v>
      </c>
      <c r="G10" s="61">
        <f t="shared" si="1"/>
        <v>2</v>
      </c>
      <c r="H10" s="60">
        <f>VLOOKUP($A10,'Return Data'!$B$7:$R$2292,7,0)</f>
        <v>6.4069000000000003</v>
      </c>
      <c r="I10" s="61">
        <f t="shared" si="2"/>
        <v>3</v>
      </c>
      <c r="J10" s="60">
        <f>VLOOKUP($A10,'Return Data'!$B$7:$R$2292,8,0)</f>
        <v>6.1885000000000003</v>
      </c>
      <c r="K10" s="61">
        <f t="shared" si="3"/>
        <v>21</v>
      </c>
      <c r="L10" s="60">
        <f>VLOOKUP($A10,'Return Data'!$B$7:$R$2292,9,0)</f>
        <v>5.9846000000000004</v>
      </c>
      <c r="M10" s="61">
        <f t="shared" si="4"/>
        <v>13</v>
      </c>
      <c r="N10" s="60">
        <f>VLOOKUP($A10,'Return Data'!$B$7:$R$2292,10,0)</f>
        <v>5.9337</v>
      </c>
      <c r="O10" s="61">
        <f t="shared" si="5"/>
        <v>12</v>
      </c>
      <c r="P10" s="60">
        <f>VLOOKUP($A10,'Return Data'!$B$7:$R$2292,11,0)</f>
        <v>5.5282999999999998</v>
      </c>
      <c r="Q10" s="61">
        <f t="shared" si="6"/>
        <v>7</v>
      </c>
      <c r="R10" s="60">
        <f>VLOOKUP($A10,'Return Data'!$B$7:$R$2292,12,0)</f>
        <v>5.0289999999999999</v>
      </c>
      <c r="S10" s="61">
        <f t="shared" si="7"/>
        <v>9</v>
      </c>
      <c r="T10" s="60">
        <f>VLOOKUP($A10,'Return Data'!$B$7:$R$2292,13,0)</f>
        <v>4.6529999999999996</v>
      </c>
      <c r="U10" s="61">
        <f t="shared" si="8"/>
        <v>15</v>
      </c>
      <c r="V10" s="60">
        <f>VLOOKUP($A10,'Return Data'!$B$7:$R$2292,17,0)</f>
        <v>3.9228999999999998</v>
      </c>
      <c r="W10" s="61">
        <f>RANK(V10,V$8:V$36,0)</f>
        <v>10</v>
      </c>
      <c r="X10" s="60"/>
      <c r="Y10" s="61"/>
      <c r="Z10" s="60">
        <f>VLOOKUP($A10,'Return Data'!$B$7:$R$2292,16,0)</f>
        <v>4.0717999999999996</v>
      </c>
      <c r="AA10" s="62">
        <f t="shared" si="9"/>
        <v>13</v>
      </c>
    </row>
    <row r="11" spans="1:27" x14ac:dyDescent="0.3">
      <c r="A11" s="58" t="s">
        <v>1984</v>
      </c>
      <c r="B11" s="59">
        <f>VLOOKUP($A11,'Return Data'!$B$7:$R$2292,3,0)</f>
        <v>44920</v>
      </c>
      <c r="C11" s="60">
        <f>VLOOKUP($A11,'Return Data'!$B$7:$R$2292,4,0)</f>
        <v>1116.9437</v>
      </c>
      <c r="D11" s="60">
        <f>VLOOKUP($A11,'Return Data'!$B$7:$R$2292,5,0)</f>
        <v>6.3864999999999998</v>
      </c>
      <c r="E11" s="61">
        <f t="shared" si="0"/>
        <v>4</v>
      </c>
      <c r="F11" s="60">
        <f>VLOOKUP($A11,'Return Data'!$B$7:$R$2292,6,0)</f>
        <v>6.3875999999999999</v>
      </c>
      <c r="G11" s="61">
        <f t="shared" si="1"/>
        <v>3</v>
      </c>
      <c r="H11" s="60">
        <f>VLOOKUP($A11,'Return Data'!$B$7:$R$2292,7,0)</f>
        <v>6.4217000000000004</v>
      </c>
      <c r="I11" s="61">
        <f t="shared" si="2"/>
        <v>2</v>
      </c>
      <c r="J11" s="60">
        <f>VLOOKUP($A11,'Return Data'!$B$7:$R$2292,8,0)</f>
        <v>6.3198999999999996</v>
      </c>
      <c r="K11" s="61">
        <f t="shared" si="3"/>
        <v>1</v>
      </c>
      <c r="L11" s="60">
        <f>VLOOKUP($A11,'Return Data'!$B$7:$R$2292,9,0)</f>
        <v>6.0881999999999996</v>
      </c>
      <c r="M11" s="61">
        <f t="shared" si="4"/>
        <v>1</v>
      </c>
      <c r="N11" s="60">
        <f>VLOOKUP($A11,'Return Data'!$B$7:$R$2292,10,0)</f>
        <v>6.0347</v>
      </c>
      <c r="O11" s="61">
        <f t="shared" si="5"/>
        <v>1</v>
      </c>
      <c r="P11" s="60">
        <f>VLOOKUP($A11,'Return Data'!$B$7:$R$2292,11,0)</f>
        <v>5.6013000000000002</v>
      </c>
      <c r="Q11" s="61">
        <f t="shared" si="6"/>
        <v>1</v>
      </c>
      <c r="R11" s="60">
        <f>VLOOKUP($A11,'Return Data'!$B$7:$R$2292,12,0)</f>
        <v>5.1116000000000001</v>
      </c>
      <c r="S11" s="61">
        <f t="shared" si="7"/>
        <v>1</v>
      </c>
      <c r="T11" s="60">
        <f>VLOOKUP($A11,'Return Data'!$B$7:$R$2292,13,0)</f>
        <v>4.7663000000000002</v>
      </c>
      <c r="U11" s="61">
        <f t="shared" si="8"/>
        <v>1</v>
      </c>
      <c r="V11" s="60"/>
      <c r="W11" s="61"/>
      <c r="X11" s="60"/>
      <c r="Y11" s="61"/>
      <c r="Z11" s="60">
        <f>VLOOKUP($A11,'Return Data'!$B$7:$R$2292,16,0)</f>
        <v>3.8696999999999999</v>
      </c>
      <c r="AA11" s="62">
        <f t="shared" si="9"/>
        <v>24</v>
      </c>
    </row>
    <row r="12" spans="1:27" x14ac:dyDescent="0.3">
      <c r="A12" s="58" t="s">
        <v>1181</v>
      </c>
      <c r="B12" s="59">
        <f>VLOOKUP($A12,'Return Data'!$B$7:$R$2292,3,0)</f>
        <v>44920</v>
      </c>
      <c r="C12" s="60">
        <f>VLOOKUP($A12,'Return Data'!$B$7:$R$2292,4,0)</f>
        <v>1141.3058000000001</v>
      </c>
      <c r="D12" s="60">
        <f>VLOOKUP($A12,'Return Data'!$B$7:$R$2292,5,0)</f>
        <v>6.2565</v>
      </c>
      <c r="E12" s="61">
        <f t="shared" si="0"/>
        <v>24</v>
      </c>
      <c r="F12" s="60">
        <f>VLOOKUP($A12,'Return Data'!$B$7:$R$2292,6,0)</f>
        <v>6.2587000000000002</v>
      </c>
      <c r="G12" s="61">
        <f t="shared" si="1"/>
        <v>24</v>
      </c>
      <c r="H12" s="60">
        <f>VLOOKUP($A12,'Return Data'!$B$7:$R$2292,7,0)</f>
        <v>6.2941000000000003</v>
      </c>
      <c r="I12" s="61">
        <f t="shared" si="2"/>
        <v>23</v>
      </c>
      <c r="J12" s="60">
        <f>VLOOKUP($A12,'Return Data'!$B$7:$R$2292,8,0)</f>
        <v>6.1719999999999997</v>
      </c>
      <c r="K12" s="61">
        <f t="shared" si="3"/>
        <v>23</v>
      </c>
      <c r="L12" s="60">
        <f>VLOOKUP($A12,'Return Data'!$B$7:$R$2292,9,0)</f>
        <v>5.9349999999999996</v>
      </c>
      <c r="M12" s="61">
        <f t="shared" si="4"/>
        <v>23</v>
      </c>
      <c r="N12" s="60">
        <f>VLOOKUP($A12,'Return Data'!$B$7:$R$2292,10,0)</f>
        <v>5.9092000000000002</v>
      </c>
      <c r="O12" s="61">
        <f t="shared" si="5"/>
        <v>22</v>
      </c>
      <c r="P12" s="60">
        <f>VLOOKUP($A12,'Return Data'!$B$7:$R$2292,11,0)</f>
        <v>5.4901</v>
      </c>
      <c r="Q12" s="61">
        <f t="shared" si="6"/>
        <v>21</v>
      </c>
      <c r="R12" s="60">
        <f>VLOOKUP($A12,'Return Data'!$B$7:$R$2292,12,0)</f>
        <v>5.0071000000000003</v>
      </c>
      <c r="S12" s="61">
        <f t="shared" si="7"/>
        <v>19</v>
      </c>
      <c r="T12" s="60">
        <f>VLOOKUP($A12,'Return Data'!$B$7:$R$2292,13,0)</f>
        <v>4.6353</v>
      </c>
      <c r="U12" s="61">
        <f t="shared" si="8"/>
        <v>20</v>
      </c>
      <c r="V12" s="60">
        <f>VLOOKUP($A12,'Return Data'!$B$7:$R$2292,17,0)</f>
        <v>3.8948</v>
      </c>
      <c r="W12" s="61">
        <f t="shared" ref="W12:W36" si="10">RANK(V12,V$8:V$36,0)</f>
        <v>20</v>
      </c>
      <c r="X12" s="60"/>
      <c r="Y12" s="61"/>
      <c r="Z12" s="60">
        <f>VLOOKUP($A12,'Return Data'!$B$7:$R$2292,16,0)</f>
        <v>3.9289000000000001</v>
      </c>
      <c r="AA12" s="62">
        <f t="shared" si="9"/>
        <v>21</v>
      </c>
    </row>
    <row r="13" spans="1:27" x14ac:dyDescent="0.3">
      <c r="A13" s="58" t="s">
        <v>1183</v>
      </c>
      <c r="B13" s="59">
        <f>VLOOKUP($A13,'Return Data'!$B$7:$R$2292,3,0)</f>
        <v>44920</v>
      </c>
      <c r="C13" s="60">
        <f>VLOOKUP($A13,'Return Data'!$B$7:$R$2292,4,0)</f>
        <v>1180.9358</v>
      </c>
      <c r="D13" s="60">
        <f>VLOOKUP($A13,'Return Data'!$B$7:$R$2292,5,0)</f>
        <v>6.3135000000000003</v>
      </c>
      <c r="E13" s="61">
        <f t="shared" si="0"/>
        <v>18</v>
      </c>
      <c r="F13" s="60">
        <f>VLOOKUP($A13,'Return Data'!$B$7:$R$2292,6,0)</f>
        <v>6.3064</v>
      </c>
      <c r="G13" s="61">
        <f t="shared" si="1"/>
        <v>18</v>
      </c>
      <c r="H13" s="60">
        <f>VLOOKUP($A13,'Return Data'!$B$7:$R$2292,7,0)</f>
        <v>6.3394000000000004</v>
      </c>
      <c r="I13" s="61">
        <f t="shared" si="2"/>
        <v>13</v>
      </c>
      <c r="J13" s="60">
        <f>VLOOKUP($A13,'Return Data'!$B$7:$R$2292,8,0)</f>
        <v>6.2237</v>
      </c>
      <c r="K13" s="61">
        <f t="shared" si="3"/>
        <v>14</v>
      </c>
      <c r="L13" s="60">
        <f>VLOOKUP($A13,'Return Data'!$B$7:$R$2292,9,0)</f>
        <v>5.9896000000000003</v>
      </c>
      <c r="M13" s="61">
        <f t="shared" si="4"/>
        <v>11</v>
      </c>
      <c r="N13" s="60">
        <f>VLOOKUP($A13,'Return Data'!$B$7:$R$2292,10,0)</f>
        <v>5.9473000000000003</v>
      </c>
      <c r="O13" s="61">
        <f t="shared" si="5"/>
        <v>6</v>
      </c>
      <c r="P13" s="60">
        <f>VLOOKUP($A13,'Return Data'!$B$7:$R$2292,11,0)</f>
        <v>5.5282</v>
      </c>
      <c r="Q13" s="61">
        <f t="shared" si="6"/>
        <v>8</v>
      </c>
      <c r="R13" s="60">
        <f>VLOOKUP($A13,'Return Data'!$B$7:$R$2292,12,0)</f>
        <v>5.0380000000000003</v>
      </c>
      <c r="S13" s="61">
        <f t="shared" si="7"/>
        <v>7</v>
      </c>
      <c r="T13" s="60">
        <f>VLOOKUP($A13,'Return Data'!$B$7:$R$2292,13,0)</f>
        <v>4.6643999999999997</v>
      </c>
      <c r="U13" s="61">
        <f t="shared" si="8"/>
        <v>9</v>
      </c>
      <c r="V13" s="60">
        <f>VLOOKUP($A13,'Return Data'!$B$7:$R$2292,17,0)</f>
        <v>3.9199000000000002</v>
      </c>
      <c r="W13" s="61">
        <f t="shared" si="10"/>
        <v>11</v>
      </c>
      <c r="X13" s="60">
        <f>VLOOKUP($A13,'Return Data'!$B$7:$R$2292,14,0)</f>
        <v>3.8056000000000001</v>
      </c>
      <c r="Y13" s="61">
        <f>RANK(X13,X$8:X$36,0)</f>
        <v>1</v>
      </c>
      <c r="Z13" s="60">
        <f>VLOOKUP($A13,'Return Data'!$B$7:$R$2292,16,0)</f>
        <v>4.2826000000000004</v>
      </c>
      <c r="AA13" s="62">
        <f t="shared" si="9"/>
        <v>8</v>
      </c>
    </row>
    <row r="14" spans="1:27" x14ac:dyDescent="0.3">
      <c r="A14" s="58" t="s">
        <v>1185</v>
      </c>
      <c r="B14" s="59">
        <f>VLOOKUP($A14,'Return Data'!$B$7:$R$2292,3,0)</f>
        <v>44920</v>
      </c>
      <c r="C14" s="60">
        <f>VLOOKUP($A14,'Return Data'!$B$7:$R$2292,4,0)</f>
        <v>1142.5204000000001</v>
      </c>
      <c r="D14" s="60">
        <f>VLOOKUP($A14,'Return Data'!$B$7:$R$2292,5,0)</f>
        <v>6.1731999999999996</v>
      </c>
      <c r="E14" s="61">
        <f t="shared" si="0"/>
        <v>26</v>
      </c>
      <c r="F14" s="60">
        <f>VLOOKUP($A14,'Return Data'!$B$7:$R$2292,6,0)</f>
        <v>6.1688999999999998</v>
      </c>
      <c r="G14" s="61">
        <f t="shared" si="1"/>
        <v>26</v>
      </c>
      <c r="H14" s="60">
        <f>VLOOKUP($A14,'Return Data'!$B$7:$R$2292,7,0)</f>
        <v>6.1967999999999996</v>
      </c>
      <c r="I14" s="61">
        <f t="shared" si="2"/>
        <v>25</v>
      </c>
      <c r="J14" s="60">
        <f>VLOOKUP($A14,'Return Data'!$B$7:$R$2292,8,0)</f>
        <v>6.0865999999999998</v>
      </c>
      <c r="K14" s="61">
        <f t="shared" si="3"/>
        <v>25</v>
      </c>
      <c r="L14" s="60">
        <f>VLOOKUP($A14,'Return Data'!$B$7:$R$2292,9,0)</f>
        <v>5.8962000000000003</v>
      </c>
      <c r="M14" s="61">
        <f t="shared" si="4"/>
        <v>25</v>
      </c>
      <c r="N14" s="60">
        <f>VLOOKUP($A14,'Return Data'!$B$7:$R$2292,10,0)</f>
        <v>5.8669000000000002</v>
      </c>
      <c r="O14" s="61">
        <f t="shared" si="5"/>
        <v>26</v>
      </c>
      <c r="P14" s="60">
        <f>VLOOKUP($A14,'Return Data'!$B$7:$R$2292,11,0)</f>
        <v>5.4398</v>
      </c>
      <c r="Q14" s="61">
        <f t="shared" si="6"/>
        <v>25</v>
      </c>
      <c r="R14" s="60">
        <f>VLOOKUP($A14,'Return Data'!$B$7:$R$2292,12,0)</f>
        <v>4.9440999999999997</v>
      </c>
      <c r="S14" s="61">
        <f t="shared" si="7"/>
        <v>25</v>
      </c>
      <c r="T14" s="60">
        <f>VLOOKUP($A14,'Return Data'!$B$7:$R$2292,13,0)</f>
        <v>4.5721999999999996</v>
      </c>
      <c r="U14" s="61">
        <f t="shared" si="8"/>
        <v>25</v>
      </c>
      <c r="V14" s="60">
        <f>VLOOKUP($A14,'Return Data'!$B$7:$R$2292,17,0)</f>
        <v>3.8620999999999999</v>
      </c>
      <c r="W14" s="61">
        <f t="shared" si="10"/>
        <v>24</v>
      </c>
      <c r="X14" s="60"/>
      <c r="Y14" s="61"/>
      <c r="Z14" s="60">
        <f>VLOOKUP($A14,'Return Data'!$B$7:$R$2292,16,0)</f>
        <v>3.9624999999999999</v>
      </c>
      <c r="AA14" s="62">
        <f t="shared" si="9"/>
        <v>17</v>
      </c>
    </row>
    <row r="15" spans="1:27" x14ac:dyDescent="0.3">
      <c r="A15" s="58" t="s">
        <v>1188</v>
      </c>
      <c r="B15" s="59">
        <f>VLOOKUP($A15,'Return Data'!$B$7:$R$2292,3,0)</f>
        <v>44920</v>
      </c>
      <c r="C15" s="60">
        <f>VLOOKUP($A15,'Return Data'!$B$7:$R$2292,4,0)</f>
        <v>1151.252</v>
      </c>
      <c r="D15" s="60">
        <f>VLOOKUP($A15,'Return Data'!$B$7:$R$2292,5,0)</f>
        <v>6.2754000000000003</v>
      </c>
      <c r="E15" s="61">
        <f t="shared" si="0"/>
        <v>23</v>
      </c>
      <c r="F15" s="60">
        <f>VLOOKUP($A15,'Return Data'!$B$7:$R$2292,6,0)</f>
        <v>6.2723000000000004</v>
      </c>
      <c r="G15" s="61">
        <f t="shared" si="1"/>
        <v>21</v>
      </c>
      <c r="H15" s="60">
        <f>VLOOKUP($A15,'Return Data'!$B$7:$R$2292,7,0)</f>
        <v>6.2846000000000002</v>
      </c>
      <c r="I15" s="61">
        <f t="shared" si="2"/>
        <v>24</v>
      </c>
      <c r="J15" s="60">
        <f>VLOOKUP($A15,'Return Data'!$B$7:$R$2292,8,0)</f>
        <v>6.1673</v>
      </c>
      <c r="K15" s="61">
        <f t="shared" si="3"/>
        <v>24</v>
      </c>
      <c r="L15" s="60">
        <f>VLOOKUP($A15,'Return Data'!$B$7:$R$2292,9,0)</f>
        <v>5.9177999999999997</v>
      </c>
      <c r="M15" s="61">
        <f t="shared" si="4"/>
        <v>24</v>
      </c>
      <c r="N15" s="60">
        <f>VLOOKUP($A15,'Return Data'!$B$7:$R$2292,10,0)</f>
        <v>5.8917999999999999</v>
      </c>
      <c r="O15" s="61">
        <f t="shared" si="5"/>
        <v>25</v>
      </c>
      <c r="P15" s="60">
        <f>VLOOKUP($A15,'Return Data'!$B$7:$R$2292,11,0)</f>
        <v>5.4736000000000002</v>
      </c>
      <c r="Q15" s="61">
        <f t="shared" si="6"/>
        <v>24</v>
      </c>
      <c r="R15" s="60">
        <f>VLOOKUP($A15,'Return Data'!$B$7:$R$2292,12,0)</f>
        <v>4.9755000000000003</v>
      </c>
      <c r="S15" s="61">
        <f t="shared" si="7"/>
        <v>24</v>
      </c>
      <c r="T15" s="60">
        <f>VLOOKUP($A15,'Return Data'!$B$7:$R$2292,13,0)</f>
        <v>4.6014999999999997</v>
      </c>
      <c r="U15" s="61">
        <f t="shared" si="8"/>
        <v>24</v>
      </c>
      <c r="V15" s="60">
        <f>VLOOKUP($A15,'Return Data'!$B$7:$R$2292,17,0)</f>
        <v>3.8658000000000001</v>
      </c>
      <c r="W15" s="61">
        <f t="shared" si="10"/>
        <v>23</v>
      </c>
      <c r="X15" s="60"/>
      <c r="Y15" s="61"/>
      <c r="Z15" s="60">
        <f>VLOOKUP($A15,'Return Data'!$B$7:$R$2292,16,0)</f>
        <v>3.9502000000000002</v>
      </c>
      <c r="AA15" s="62">
        <f t="shared" si="9"/>
        <v>18</v>
      </c>
    </row>
    <row r="16" spans="1:27" x14ac:dyDescent="0.3">
      <c r="A16" s="58" t="s">
        <v>1190</v>
      </c>
      <c r="B16" s="59">
        <f>VLOOKUP($A16,'Return Data'!$B$7:$R$2292,3,0)</f>
        <v>44920</v>
      </c>
      <c r="C16" s="60">
        <f>VLOOKUP($A16,'Return Data'!$B$7:$R$2292,4,0)</f>
        <v>3274.2040999999999</v>
      </c>
      <c r="D16" s="60">
        <f>VLOOKUP($A16,'Return Data'!$B$7:$R$2292,5,0)</f>
        <v>6.3196000000000003</v>
      </c>
      <c r="E16" s="61">
        <f t="shared" si="0"/>
        <v>16</v>
      </c>
      <c r="F16" s="60">
        <f>VLOOKUP($A16,'Return Data'!$B$7:$R$2292,6,0)</f>
        <v>6.2645</v>
      </c>
      <c r="G16" s="61">
        <f t="shared" si="1"/>
        <v>23</v>
      </c>
      <c r="H16" s="60">
        <f>VLOOKUP($A16,'Return Data'!$B$7:$R$2292,7,0)</f>
        <v>6.3067000000000002</v>
      </c>
      <c r="I16" s="61">
        <f t="shared" si="2"/>
        <v>21</v>
      </c>
      <c r="J16" s="60">
        <f>VLOOKUP($A16,'Return Data'!$B$7:$R$2292,8,0)</f>
        <v>6.1896000000000004</v>
      </c>
      <c r="K16" s="61">
        <f t="shared" si="3"/>
        <v>20</v>
      </c>
      <c r="L16" s="60">
        <f>VLOOKUP($A16,'Return Data'!$B$7:$R$2292,9,0)</f>
        <v>5.9486999999999997</v>
      </c>
      <c r="M16" s="61">
        <f t="shared" si="4"/>
        <v>22</v>
      </c>
      <c r="N16" s="60">
        <f>VLOOKUP($A16,'Return Data'!$B$7:$R$2292,10,0)</f>
        <v>5.9080000000000004</v>
      </c>
      <c r="O16" s="61">
        <f t="shared" si="5"/>
        <v>23</v>
      </c>
      <c r="P16" s="60">
        <f>VLOOKUP($A16,'Return Data'!$B$7:$R$2292,11,0)</f>
        <v>5.4776999999999996</v>
      </c>
      <c r="Q16" s="61">
        <f t="shared" si="6"/>
        <v>23</v>
      </c>
      <c r="R16" s="60">
        <f>VLOOKUP($A16,'Return Data'!$B$7:$R$2292,12,0)</f>
        <v>4.9823000000000004</v>
      </c>
      <c r="S16" s="61">
        <f t="shared" si="7"/>
        <v>23</v>
      </c>
      <c r="T16" s="60">
        <f>VLOOKUP($A16,'Return Data'!$B$7:$R$2292,13,0)</f>
        <v>4.6069000000000004</v>
      </c>
      <c r="U16" s="61">
        <f t="shared" si="8"/>
        <v>23</v>
      </c>
      <c r="V16" s="60">
        <f>VLOOKUP($A16,'Return Data'!$B$7:$R$2292,17,0)</f>
        <v>3.8841999999999999</v>
      </c>
      <c r="W16" s="61">
        <f t="shared" si="10"/>
        <v>22</v>
      </c>
      <c r="X16" s="60">
        <f>VLOOKUP($A16,'Return Data'!$B$7:$R$2292,14,0)</f>
        <v>3.7113999999999998</v>
      </c>
      <c r="Y16" s="61">
        <f>RANK(X16,X$8:X$36,0)</f>
        <v>9</v>
      </c>
      <c r="Z16" s="60">
        <f>VLOOKUP($A16,'Return Data'!$B$7:$R$2292,16,0)</f>
        <v>5.9134000000000002</v>
      </c>
      <c r="AA16" s="62">
        <f t="shared" si="9"/>
        <v>3</v>
      </c>
    </row>
    <row r="17" spans="1:27" x14ac:dyDescent="0.3">
      <c r="A17" s="58" t="s">
        <v>1191</v>
      </c>
      <c r="B17" s="59">
        <f>VLOOKUP($A17,'Return Data'!$B$7:$R$2292,3,0)</f>
        <v>44920</v>
      </c>
      <c r="C17" s="60">
        <f>VLOOKUP($A17,'Return Data'!$B$7:$R$2292,4,0)</f>
        <v>1153.6952000000001</v>
      </c>
      <c r="D17" s="60">
        <f>VLOOKUP($A17,'Return Data'!$B$7:$R$2292,5,0)</f>
        <v>6.3438999999999997</v>
      </c>
      <c r="E17" s="61">
        <f t="shared" si="0"/>
        <v>9</v>
      </c>
      <c r="F17" s="60">
        <f>VLOOKUP($A17,'Return Data'!$B$7:$R$2292,6,0)</f>
        <v>6.3287000000000004</v>
      </c>
      <c r="G17" s="61">
        <f t="shared" si="1"/>
        <v>12</v>
      </c>
      <c r="H17" s="60">
        <f>VLOOKUP($A17,'Return Data'!$B$7:$R$2292,7,0)</f>
        <v>6.3247999999999998</v>
      </c>
      <c r="I17" s="61">
        <f t="shared" si="2"/>
        <v>18</v>
      </c>
      <c r="J17" s="60">
        <f>VLOOKUP($A17,'Return Data'!$B$7:$R$2292,8,0)</f>
        <v>6.1839000000000004</v>
      </c>
      <c r="K17" s="61">
        <f t="shared" si="3"/>
        <v>22</v>
      </c>
      <c r="L17" s="60">
        <f>VLOOKUP($A17,'Return Data'!$B$7:$R$2292,9,0)</f>
        <v>5.9885000000000002</v>
      </c>
      <c r="M17" s="61">
        <f t="shared" si="4"/>
        <v>12</v>
      </c>
      <c r="N17" s="60">
        <f>VLOOKUP($A17,'Return Data'!$B$7:$R$2292,10,0)</f>
        <v>5.9572000000000003</v>
      </c>
      <c r="O17" s="61">
        <f t="shared" si="5"/>
        <v>5</v>
      </c>
      <c r="P17" s="60">
        <f>VLOOKUP($A17,'Return Data'!$B$7:$R$2292,11,0)</f>
        <v>5.5343999999999998</v>
      </c>
      <c r="Q17" s="61">
        <f t="shared" si="6"/>
        <v>6</v>
      </c>
      <c r="R17" s="60">
        <f>VLOOKUP($A17,'Return Data'!$B$7:$R$2292,12,0)</f>
        <v>5.0435999999999996</v>
      </c>
      <c r="S17" s="61">
        <f t="shared" si="7"/>
        <v>6</v>
      </c>
      <c r="T17" s="60">
        <f>VLOOKUP($A17,'Return Data'!$B$7:$R$2292,13,0)</f>
        <v>4.6829999999999998</v>
      </c>
      <c r="U17" s="61">
        <f t="shared" si="8"/>
        <v>4</v>
      </c>
      <c r="V17" s="60">
        <f>VLOOKUP($A17,'Return Data'!$B$7:$R$2292,17,0)</f>
        <v>3.9649000000000001</v>
      </c>
      <c r="W17" s="61">
        <f t="shared" si="10"/>
        <v>2</v>
      </c>
      <c r="X17" s="60"/>
      <c r="Y17" s="61"/>
      <c r="Z17" s="60">
        <f>VLOOKUP($A17,'Return Data'!$B$7:$R$2292,16,0)</f>
        <v>4.0498000000000003</v>
      </c>
      <c r="AA17" s="62">
        <f t="shared" si="9"/>
        <v>15</v>
      </c>
    </row>
    <row r="18" spans="1:27" x14ac:dyDescent="0.3">
      <c r="A18" s="58" t="s">
        <v>1194</v>
      </c>
      <c r="B18" s="59">
        <f>VLOOKUP($A18,'Return Data'!$B$7:$R$2292,3,0)</f>
        <v>44920</v>
      </c>
      <c r="C18" s="60">
        <f>VLOOKUP($A18,'Return Data'!$B$7:$R$2292,4,0)</f>
        <v>1188.6641</v>
      </c>
      <c r="D18" s="60">
        <f>VLOOKUP($A18,'Return Data'!$B$7:$R$2292,5,0)</f>
        <v>6.2877999999999998</v>
      </c>
      <c r="E18" s="61">
        <f t="shared" si="0"/>
        <v>21</v>
      </c>
      <c r="F18" s="60">
        <f>VLOOKUP($A18,'Return Data'!$B$7:$R$2292,6,0)</f>
        <v>6.2838000000000003</v>
      </c>
      <c r="G18" s="61">
        <f t="shared" si="1"/>
        <v>19</v>
      </c>
      <c r="H18" s="60">
        <f>VLOOKUP($A18,'Return Data'!$B$7:$R$2292,7,0)</f>
        <v>6.3135000000000003</v>
      </c>
      <c r="I18" s="61">
        <f t="shared" si="2"/>
        <v>20</v>
      </c>
      <c r="J18" s="60">
        <f>VLOOKUP($A18,'Return Data'!$B$7:$R$2292,8,0)</f>
        <v>6.2068000000000003</v>
      </c>
      <c r="K18" s="61">
        <f t="shared" si="3"/>
        <v>18</v>
      </c>
      <c r="L18" s="60">
        <f>VLOOKUP($A18,'Return Data'!$B$7:$R$2292,9,0)</f>
        <v>5.9657</v>
      </c>
      <c r="M18" s="61">
        <f t="shared" si="4"/>
        <v>20</v>
      </c>
      <c r="N18" s="60">
        <f>VLOOKUP($A18,'Return Data'!$B$7:$R$2292,10,0)</f>
        <v>5.9166999999999996</v>
      </c>
      <c r="O18" s="61">
        <f t="shared" si="5"/>
        <v>20</v>
      </c>
      <c r="P18" s="60">
        <f>VLOOKUP($A18,'Return Data'!$B$7:$R$2292,11,0)</f>
        <v>5.4970999999999997</v>
      </c>
      <c r="Q18" s="61">
        <f t="shared" si="6"/>
        <v>20</v>
      </c>
      <c r="R18" s="60">
        <f>VLOOKUP($A18,'Return Data'!$B$7:$R$2292,12,0)</f>
        <v>5.0077999999999996</v>
      </c>
      <c r="S18" s="61">
        <f t="shared" si="7"/>
        <v>18</v>
      </c>
      <c r="T18" s="60">
        <f>VLOOKUP($A18,'Return Data'!$B$7:$R$2292,13,0)</f>
        <v>4.6371000000000002</v>
      </c>
      <c r="U18" s="61">
        <f t="shared" si="8"/>
        <v>18</v>
      </c>
      <c r="V18" s="60">
        <f>VLOOKUP($A18,'Return Data'!$B$7:$R$2292,17,0)</f>
        <v>3.9034</v>
      </c>
      <c r="W18" s="61">
        <f t="shared" si="10"/>
        <v>17</v>
      </c>
      <c r="X18" s="60">
        <f>VLOOKUP($A18,'Return Data'!$B$7:$R$2292,14,0)</f>
        <v>3.7286000000000001</v>
      </c>
      <c r="Y18" s="61">
        <f>RANK(X18,X$8:X$36,0)</f>
        <v>8</v>
      </c>
      <c r="Z18" s="60">
        <f>VLOOKUP($A18,'Return Data'!$B$7:$R$2292,16,0)</f>
        <v>4.2882999999999996</v>
      </c>
      <c r="AA18" s="62">
        <f t="shared" si="9"/>
        <v>6</v>
      </c>
    </row>
    <row r="19" spans="1:27" x14ac:dyDescent="0.3">
      <c r="A19" s="58" t="s">
        <v>1195</v>
      </c>
      <c r="B19" s="59">
        <f>VLOOKUP($A19,'Return Data'!$B$7:$R$2292,3,0)</f>
        <v>44920</v>
      </c>
      <c r="C19" s="60">
        <f>VLOOKUP($A19,'Return Data'!$B$7:$R$2292,4,0)</f>
        <v>1176.0371</v>
      </c>
      <c r="D19" s="60">
        <f>VLOOKUP($A19,'Return Data'!$B$7:$R$2292,5,0)</f>
        <v>6.3262999999999998</v>
      </c>
      <c r="E19" s="61">
        <f t="shared" si="0"/>
        <v>13</v>
      </c>
      <c r="F19" s="60">
        <f>VLOOKUP($A19,'Return Data'!$B$7:$R$2292,6,0)</f>
        <v>6.3823999999999996</v>
      </c>
      <c r="G19" s="61">
        <f t="shared" si="1"/>
        <v>4</v>
      </c>
      <c r="H19" s="60">
        <f>VLOOKUP($A19,'Return Data'!$B$7:$R$2292,7,0)</f>
        <v>6.3381999999999996</v>
      </c>
      <c r="I19" s="61">
        <f t="shared" si="2"/>
        <v>14</v>
      </c>
      <c r="J19" s="60">
        <f>VLOOKUP($A19,'Return Data'!$B$7:$R$2292,8,0)</f>
        <v>6.2430000000000003</v>
      </c>
      <c r="K19" s="61">
        <f t="shared" si="3"/>
        <v>6</v>
      </c>
      <c r="L19" s="60">
        <f>VLOOKUP($A19,'Return Data'!$B$7:$R$2292,9,0)</f>
        <v>5.9987000000000004</v>
      </c>
      <c r="M19" s="61">
        <f t="shared" si="4"/>
        <v>8</v>
      </c>
      <c r="N19" s="60">
        <f>VLOOKUP($A19,'Return Data'!$B$7:$R$2292,10,0)</f>
        <v>5.9405000000000001</v>
      </c>
      <c r="O19" s="61">
        <f t="shared" si="5"/>
        <v>8</v>
      </c>
      <c r="P19" s="60">
        <f>VLOOKUP($A19,'Return Data'!$B$7:$R$2292,11,0)</f>
        <v>5.5190000000000001</v>
      </c>
      <c r="Q19" s="61">
        <f t="shared" si="6"/>
        <v>12</v>
      </c>
      <c r="R19" s="60">
        <f>VLOOKUP($A19,'Return Data'!$B$7:$R$2292,12,0)</f>
        <v>5.0209999999999999</v>
      </c>
      <c r="S19" s="61">
        <f t="shared" si="7"/>
        <v>14</v>
      </c>
      <c r="T19" s="60">
        <f>VLOOKUP($A19,'Return Data'!$B$7:$R$2292,13,0)</f>
        <v>4.6581999999999999</v>
      </c>
      <c r="U19" s="61">
        <f t="shared" si="8"/>
        <v>10</v>
      </c>
      <c r="V19" s="60">
        <f>VLOOKUP($A19,'Return Data'!$B$7:$R$2292,17,0)</f>
        <v>3.9089999999999998</v>
      </c>
      <c r="W19" s="61">
        <f t="shared" si="10"/>
        <v>16</v>
      </c>
      <c r="X19" s="60">
        <f>VLOOKUP($A19,'Return Data'!$B$7:$R$2292,14,0)</f>
        <v>3.7345000000000002</v>
      </c>
      <c r="Y19" s="61">
        <f>RANK(X19,X$8:X$36,0)</f>
        <v>6</v>
      </c>
      <c r="Z19" s="60">
        <f>VLOOKUP($A19,'Return Data'!$B$7:$R$2292,16,0)</f>
        <v>4.2046000000000001</v>
      </c>
      <c r="AA19" s="62">
        <f t="shared" si="9"/>
        <v>9</v>
      </c>
    </row>
    <row r="20" spans="1:27" x14ac:dyDescent="0.3">
      <c r="A20" s="58" t="s">
        <v>1197</v>
      </c>
      <c r="B20" s="59">
        <f>VLOOKUP($A20,'Return Data'!$B$7:$R$2292,3,0)</f>
        <v>44920</v>
      </c>
      <c r="C20" s="60">
        <f>VLOOKUP($A20,'Return Data'!$B$7:$R$2292,4,0)</f>
        <v>1141.0848000000001</v>
      </c>
      <c r="D20" s="60">
        <f>VLOOKUP($A20,'Return Data'!$B$7:$R$2292,5,0)</f>
        <v>5.9249999999999998</v>
      </c>
      <c r="E20" s="61">
        <f t="shared" si="0"/>
        <v>28</v>
      </c>
      <c r="F20" s="60">
        <f>VLOOKUP($A20,'Return Data'!$B$7:$R$2292,6,0)</f>
        <v>5.9268999999999998</v>
      </c>
      <c r="G20" s="61">
        <f t="shared" si="1"/>
        <v>28</v>
      </c>
      <c r="H20" s="60">
        <f>VLOOKUP($A20,'Return Data'!$B$7:$R$2292,7,0)</f>
        <v>5.9462999999999999</v>
      </c>
      <c r="I20" s="61">
        <f t="shared" si="2"/>
        <v>27</v>
      </c>
      <c r="J20" s="60">
        <f>VLOOKUP($A20,'Return Data'!$B$7:$R$2292,8,0)</f>
        <v>5.8822000000000001</v>
      </c>
      <c r="K20" s="61">
        <f t="shared" si="3"/>
        <v>27</v>
      </c>
      <c r="L20" s="60">
        <f>VLOOKUP($A20,'Return Data'!$B$7:$R$2292,9,0)</f>
        <v>5.6745000000000001</v>
      </c>
      <c r="M20" s="61">
        <f t="shared" si="4"/>
        <v>28</v>
      </c>
      <c r="N20" s="60">
        <f>VLOOKUP($A20,'Return Data'!$B$7:$R$2292,10,0)</f>
        <v>5.7061000000000002</v>
      </c>
      <c r="O20" s="61">
        <f t="shared" si="5"/>
        <v>28</v>
      </c>
      <c r="P20" s="60">
        <f>VLOOKUP($A20,'Return Data'!$B$7:$R$2292,11,0)</f>
        <v>5.3590999999999998</v>
      </c>
      <c r="Q20" s="61">
        <f t="shared" si="6"/>
        <v>28</v>
      </c>
      <c r="R20" s="60">
        <f>VLOOKUP($A20,'Return Data'!$B$7:$R$2292,12,0)</f>
        <v>4.8624999999999998</v>
      </c>
      <c r="S20" s="61">
        <f t="shared" si="7"/>
        <v>28</v>
      </c>
      <c r="T20" s="60">
        <f>VLOOKUP($A20,'Return Data'!$B$7:$R$2292,13,0)</f>
        <v>4.5098000000000003</v>
      </c>
      <c r="U20" s="61">
        <f t="shared" si="8"/>
        <v>27</v>
      </c>
      <c r="V20" s="60">
        <f>VLOOKUP($A20,'Return Data'!$B$7:$R$2292,17,0)</f>
        <v>3.8083</v>
      </c>
      <c r="W20" s="61">
        <f t="shared" si="10"/>
        <v>26</v>
      </c>
      <c r="X20" s="60"/>
      <c r="Y20" s="61"/>
      <c r="Z20" s="60">
        <f>VLOOKUP($A20,'Return Data'!$B$7:$R$2292,16,0)</f>
        <v>3.8784000000000001</v>
      </c>
      <c r="AA20" s="62">
        <f t="shared" si="9"/>
        <v>23</v>
      </c>
    </row>
    <row r="21" spans="1:27" x14ac:dyDescent="0.3">
      <c r="A21" s="58" t="s">
        <v>1199</v>
      </c>
      <c r="B21" s="59">
        <f>VLOOKUP($A21,'Return Data'!$B$7:$R$2292,3,0)</f>
        <v>44920</v>
      </c>
      <c r="C21" s="60">
        <f>VLOOKUP($A21,'Return Data'!$B$7:$R$2292,4,0)</f>
        <v>1114.3371999999999</v>
      </c>
      <c r="D21" s="60">
        <f>VLOOKUP($A21,'Return Data'!$B$7:$R$2292,5,0)</f>
        <v>6.3228</v>
      </c>
      <c r="E21" s="61">
        <f t="shared" si="0"/>
        <v>15</v>
      </c>
      <c r="F21" s="60">
        <f>VLOOKUP($A21,'Return Data'!$B$7:$R$2292,6,0)</f>
        <v>6.3250000000000002</v>
      </c>
      <c r="G21" s="61">
        <f t="shared" si="1"/>
        <v>14</v>
      </c>
      <c r="H21" s="60">
        <f>VLOOKUP($A21,'Return Data'!$B$7:$R$2292,7,0)</f>
        <v>6.3266</v>
      </c>
      <c r="I21" s="61">
        <f t="shared" si="2"/>
        <v>17</v>
      </c>
      <c r="J21" s="60">
        <f>VLOOKUP($A21,'Return Data'!$B$7:$R$2292,8,0)</f>
        <v>6.2240000000000002</v>
      </c>
      <c r="K21" s="61">
        <f t="shared" si="3"/>
        <v>13</v>
      </c>
      <c r="L21" s="60">
        <f>VLOOKUP($A21,'Return Data'!$B$7:$R$2292,9,0)</f>
        <v>5.9710000000000001</v>
      </c>
      <c r="M21" s="61">
        <f t="shared" si="4"/>
        <v>17</v>
      </c>
      <c r="N21" s="60">
        <f>VLOOKUP($A21,'Return Data'!$B$7:$R$2292,10,0)</f>
        <v>5.9181999999999997</v>
      </c>
      <c r="O21" s="61">
        <f t="shared" si="5"/>
        <v>19</v>
      </c>
      <c r="P21" s="60">
        <f>VLOOKUP($A21,'Return Data'!$B$7:$R$2292,11,0)</f>
        <v>5.5072000000000001</v>
      </c>
      <c r="Q21" s="61">
        <f t="shared" si="6"/>
        <v>18</v>
      </c>
      <c r="R21" s="60">
        <f>VLOOKUP($A21,'Return Data'!$B$7:$R$2292,12,0)</f>
        <v>5.0079000000000002</v>
      </c>
      <c r="S21" s="61">
        <f t="shared" si="7"/>
        <v>17</v>
      </c>
      <c r="T21" s="60">
        <f>VLOOKUP($A21,'Return Data'!$B$7:$R$2292,13,0)</f>
        <v>4.6417999999999999</v>
      </c>
      <c r="U21" s="61">
        <f t="shared" si="8"/>
        <v>17</v>
      </c>
      <c r="V21" s="60">
        <f>VLOOKUP($A21,'Return Data'!$B$7:$R$2292,17,0)</f>
        <v>3.9026000000000001</v>
      </c>
      <c r="W21" s="61">
        <f t="shared" si="10"/>
        <v>18</v>
      </c>
      <c r="X21" s="60"/>
      <c r="Y21" s="61"/>
      <c r="Z21" s="60">
        <f>VLOOKUP($A21,'Return Data'!$B$7:$R$2292,16,0)</f>
        <v>3.7195</v>
      </c>
      <c r="AA21" s="62">
        <f t="shared" si="9"/>
        <v>28</v>
      </c>
    </row>
    <row r="22" spans="1:27" x14ac:dyDescent="0.3">
      <c r="A22" s="58" t="s">
        <v>1201</v>
      </c>
      <c r="B22" s="59">
        <f>VLOOKUP($A22,'Return Data'!$B$7:$R$2292,3,0)</f>
        <v>44920</v>
      </c>
      <c r="C22" s="60">
        <f>VLOOKUP($A22,'Return Data'!$B$7:$R$2292,4,0)</f>
        <v>1123.8739</v>
      </c>
      <c r="D22" s="60">
        <f>VLOOKUP($A22,'Return Data'!$B$7:$R$2292,5,0)</f>
        <v>6.2236000000000002</v>
      </c>
      <c r="E22" s="61">
        <f t="shared" si="0"/>
        <v>25</v>
      </c>
      <c r="F22" s="60">
        <f>VLOOKUP($A22,'Return Data'!$B$7:$R$2292,6,0)</f>
        <v>6.2257999999999996</v>
      </c>
      <c r="G22" s="61">
        <f t="shared" si="1"/>
        <v>25</v>
      </c>
      <c r="H22" s="60">
        <f>VLOOKUP($A22,'Return Data'!$B$7:$R$2292,7,0)</f>
        <v>6.1798000000000002</v>
      </c>
      <c r="I22" s="61">
        <f t="shared" si="2"/>
        <v>26</v>
      </c>
      <c r="J22" s="60">
        <f>VLOOKUP($A22,'Return Data'!$B$7:$R$2292,8,0)</f>
        <v>6.0494000000000003</v>
      </c>
      <c r="K22" s="61">
        <f t="shared" si="3"/>
        <v>26</v>
      </c>
      <c r="L22" s="60">
        <f>VLOOKUP($A22,'Return Data'!$B$7:$R$2292,9,0)</f>
        <v>5.8333000000000004</v>
      </c>
      <c r="M22" s="61">
        <f t="shared" si="4"/>
        <v>26</v>
      </c>
      <c r="N22" s="60">
        <f>VLOOKUP($A22,'Return Data'!$B$7:$R$2292,10,0)</f>
        <v>5.7984999999999998</v>
      </c>
      <c r="O22" s="61">
        <f t="shared" si="5"/>
        <v>27</v>
      </c>
      <c r="P22" s="60">
        <f>VLOOKUP($A22,'Return Data'!$B$7:$R$2292,11,0)</f>
        <v>5.3715000000000002</v>
      </c>
      <c r="Q22" s="61">
        <f t="shared" si="6"/>
        <v>27</v>
      </c>
      <c r="R22" s="60">
        <f>VLOOKUP($A22,'Return Data'!$B$7:$R$2292,12,0)</f>
        <v>4.9135999999999997</v>
      </c>
      <c r="S22" s="61">
        <f t="shared" si="7"/>
        <v>26</v>
      </c>
      <c r="T22" s="60">
        <f>VLOOKUP($A22,'Return Data'!$B$7:$R$2292,13,0)</f>
        <v>4.5460000000000003</v>
      </c>
      <c r="U22" s="61">
        <f t="shared" si="8"/>
        <v>26</v>
      </c>
      <c r="V22" s="60">
        <f>VLOOKUP($A22,'Return Data'!$B$7:$R$2292,17,0)</f>
        <v>3.8355999999999999</v>
      </c>
      <c r="W22" s="61">
        <f t="shared" si="10"/>
        <v>25</v>
      </c>
      <c r="X22" s="60"/>
      <c r="Y22" s="61"/>
      <c r="Z22" s="60">
        <f>VLOOKUP($A22,'Return Data'!$B$7:$R$2292,16,0)</f>
        <v>3.7494999999999998</v>
      </c>
      <c r="AA22" s="62">
        <f t="shared" si="9"/>
        <v>27</v>
      </c>
    </row>
    <row r="23" spans="1:27" x14ac:dyDescent="0.3">
      <c r="A23" s="58" t="s">
        <v>1203</v>
      </c>
      <c r="B23" s="59">
        <f>VLOOKUP($A23,'Return Data'!$B$7:$R$2292,3,0)</f>
        <v>44920</v>
      </c>
      <c r="C23" s="60">
        <f>VLOOKUP($A23,'Return Data'!$B$7:$R$2292,4,0)</f>
        <v>1120.5703000000001</v>
      </c>
      <c r="D23" s="60">
        <f>VLOOKUP($A23,'Return Data'!$B$7:$R$2292,5,0)</f>
        <v>6.3658000000000001</v>
      </c>
      <c r="E23" s="61">
        <f t="shared" si="0"/>
        <v>7</v>
      </c>
      <c r="F23" s="60">
        <f>VLOOKUP($A23,'Return Data'!$B$7:$R$2292,6,0)</f>
        <v>6.3669000000000002</v>
      </c>
      <c r="G23" s="61">
        <f t="shared" si="1"/>
        <v>6</v>
      </c>
      <c r="H23" s="60">
        <f>VLOOKUP($A23,'Return Data'!$B$7:$R$2292,7,0)</f>
        <v>6.3426</v>
      </c>
      <c r="I23" s="61">
        <f t="shared" si="2"/>
        <v>12</v>
      </c>
      <c r="J23" s="60">
        <f>VLOOKUP($A23,'Return Data'!$B$7:$R$2292,8,0)</f>
        <v>6.2282999999999999</v>
      </c>
      <c r="K23" s="61">
        <f t="shared" si="3"/>
        <v>11</v>
      </c>
      <c r="L23" s="60">
        <f>VLOOKUP($A23,'Return Data'!$B$7:$R$2292,9,0)</f>
        <v>5.9683999999999999</v>
      </c>
      <c r="M23" s="61">
        <f t="shared" si="4"/>
        <v>18</v>
      </c>
      <c r="N23" s="60">
        <f>VLOOKUP($A23,'Return Data'!$B$7:$R$2292,10,0)</f>
        <v>5.9185999999999996</v>
      </c>
      <c r="O23" s="61">
        <f t="shared" si="5"/>
        <v>17</v>
      </c>
      <c r="P23" s="60">
        <f>VLOOKUP($A23,'Return Data'!$B$7:$R$2292,11,0)</f>
        <v>5.5007000000000001</v>
      </c>
      <c r="Q23" s="61">
        <f t="shared" si="6"/>
        <v>19</v>
      </c>
      <c r="R23" s="60">
        <f>VLOOKUP($A23,'Return Data'!$B$7:$R$2292,12,0)</f>
        <v>5.0000999999999998</v>
      </c>
      <c r="S23" s="61">
        <f t="shared" si="7"/>
        <v>21</v>
      </c>
      <c r="T23" s="60">
        <f>VLOOKUP($A23,'Return Data'!$B$7:$R$2292,13,0)</f>
        <v>4.6355000000000004</v>
      </c>
      <c r="U23" s="61">
        <f t="shared" si="8"/>
        <v>19</v>
      </c>
      <c r="V23" s="60">
        <f>VLOOKUP($A23,'Return Data'!$B$7:$R$2292,17,0)</f>
        <v>3.9247000000000001</v>
      </c>
      <c r="W23" s="61">
        <f t="shared" si="10"/>
        <v>9</v>
      </c>
      <c r="X23" s="60"/>
      <c r="Y23" s="61"/>
      <c r="Z23" s="60">
        <f>VLOOKUP($A23,'Return Data'!$B$7:$R$2292,16,0)</f>
        <v>3.7865000000000002</v>
      </c>
      <c r="AA23" s="62">
        <f t="shared" si="9"/>
        <v>25</v>
      </c>
    </row>
    <row r="24" spans="1:27" x14ac:dyDescent="0.3">
      <c r="A24" s="58" t="s">
        <v>1205</v>
      </c>
      <c r="B24" s="59">
        <f>VLOOKUP($A24,'Return Data'!$B$7:$R$2292,3,0)</f>
        <v>44920</v>
      </c>
      <c r="C24" s="60">
        <f>VLOOKUP($A24,'Return Data'!$B$7:$R$2292,4,0)</f>
        <v>1176.1344999999999</v>
      </c>
      <c r="D24" s="60">
        <f>VLOOKUP($A24,'Return Data'!$B$7:$R$2292,5,0)</f>
        <v>6.3098000000000001</v>
      </c>
      <c r="E24" s="61">
        <f t="shared" si="0"/>
        <v>19</v>
      </c>
      <c r="F24" s="60">
        <f>VLOOKUP($A24,'Return Data'!$B$7:$R$2292,6,0)</f>
        <v>6.3103999999999996</v>
      </c>
      <c r="G24" s="61">
        <f t="shared" si="1"/>
        <v>16</v>
      </c>
      <c r="H24" s="60">
        <f>VLOOKUP($A24,'Return Data'!$B$7:$R$2292,7,0)</f>
        <v>6.3598999999999997</v>
      </c>
      <c r="I24" s="61">
        <f t="shared" si="2"/>
        <v>7</v>
      </c>
      <c r="J24" s="60">
        <f>VLOOKUP($A24,'Return Data'!$B$7:$R$2292,8,0)</f>
        <v>6.2469999999999999</v>
      </c>
      <c r="K24" s="61">
        <f t="shared" si="3"/>
        <v>5</v>
      </c>
      <c r="L24" s="60">
        <f>VLOOKUP($A24,'Return Data'!$B$7:$R$2292,9,0)</f>
        <v>6.0011000000000001</v>
      </c>
      <c r="M24" s="61">
        <f t="shared" si="4"/>
        <v>7</v>
      </c>
      <c r="N24" s="60">
        <f>VLOOKUP($A24,'Return Data'!$B$7:$R$2292,10,0)</f>
        <v>5.9343000000000004</v>
      </c>
      <c r="O24" s="61">
        <f t="shared" si="5"/>
        <v>11</v>
      </c>
      <c r="P24" s="60">
        <f>VLOOKUP($A24,'Return Data'!$B$7:$R$2292,11,0)</f>
        <v>5.5187999999999997</v>
      </c>
      <c r="Q24" s="61">
        <f t="shared" si="6"/>
        <v>13</v>
      </c>
      <c r="R24" s="60">
        <f>VLOOKUP($A24,'Return Data'!$B$7:$R$2292,12,0)</f>
        <v>5.0316000000000001</v>
      </c>
      <c r="S24" s="61">
        <f t="shared" si="7"/>
        <v>8</v>
      </c>
      <c r="T24" s="60">
        <f>VLOOKUP($A24,'Return Data'!$B$7:$R$2292,13,0)</f>
        <v>4.6581999999999999</v>
      </c>
      <c r="U24" s="61">
        <f t="shared" si="8"/>
        <v>10</v>
      </c>
      <c r="V24" s="60">
        <f>VLOOKUP($A24,'Return Data'!$B$7:$R$2292,17,0)</f>
        <v>3.9123999999999999</v>
      </c>
      <c r="W24" s="61">
        <f t="shared" si="10"/>
        <v>15</v>
      </c>
      <c r="X24" s="60">
        <f>VLOOKUP($A24,'Return Data'!$B$7:$R$2292,14,0)</f>
        <v>3.7378999999999998</v>
      </c>
      <c r="Y24" s="61">
        <f>RANK(X24,X$8:X$36,0)</f>
        <v>5</v>
      </c>
      <c r="Z24" s="60">
        <f>VLOOKUP($A24,'Return Data'!$B$7:$R$2292,16,0)</f>
        <v>4.1978999999999997</v>
      </c>
      <c r="AA24" s="62">
        <f t="shared" si="9"/>
        <v>10</v>
      </c>
    </row>
    <row r="25" spans="1:27" x14ac:dyDescent="0.3">
      <c r="A25" s="58" t="s">
        <v>1207</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1209</v>
      </c>
      <c r="B26" s="59">
        <f>VLOOKUP($A26,'Return Data'!$B$7:$R$2292,3,0)</f>
        <v>44920</v>
      </c>
      <c r="C26" s="60">
        <f>VLOOKUP($A26,'Return Data'!$B$7:$R$2292,4,0)</f>
        <v>1143.1167</v>
      </c>
      <c r="D26" s="60">
        <f>VLOOKUP($A26,'Return Data'!$B$7:$R$2292,5,0)</f>
        <v>6.3423999999999996</v>
      </c>
      <c r="E26" s="61">
        <f t="shared" si="0"/>
        <v>10</v>
      </c>
      <c r="F26" s="60">
        <f>VLOOKUP($A26,'Return Data'!$B$7:$R$2292,6,0)</f>
        <v>6.2679</v>
      </c>
      <c r="G26" s="61">
        <f t="shared" si="1"/>
        <v>22</v>
      </c>
      <c r="H26" s="60">
        <f>VLOOKUP($A26,'Return Data'!$B$7:$R$2292,7,0)</f>
        <v>6.3486000000000002</v>
      </c>
      <c r="I26" s="61">
        <f t="shared" si="2"/>
        <v>9</v>
      </c>
      <c r="J26" s="60">
        <f>VLOOKUP($A26,'Return Data'!$B$7:$R$2292,8,0)</f>
        <v>6.2347000000000001</v>
      </c>
      <c r="K26" s="61">
        <f t="shared" si="3"/>
        <v>8</v>
      </c>
      <c r="L26" s="60">
        <f>VLOOKUP($A26,'Return Data'!$B$7:$R$2292,9,0)</f>
        <v>5.9801000000000002</v>
      </c>
      <c r="M26" s="61">
        <f t="shared" si="4"/>
        <v>14</v>
      </c>
      <c r="N26" s="60">
        <f>VLOOKUP($A26,'Return Data'!$B$7:$R$2292,10,0)</f>
        <v>5.9427000000000003</v>
      </c>
      <c r="O26" s="61">
        <f t="shared" si="5"/>
        <v>7</v>
      </c>
      <c r="P26" s="60">
        <f>VLOOKUP($A26,'Return Data'!$B$7:$R$2292,11,0)</f>
        <v>5.5430999999999999</v>
      </c>
      <c r="Q26" s="61">
        <f t="shared" si="6"/>
        <v>4</v>
      </c>
      <c r="R26" s="60">
        <f>VLOOKUP($A26,'Return Data'!$B$7:$R$2292,12,0)</f>
        <v>5.0464000000000002</v>
      </c>
      <c r="S26" s="61">
        <f t="shared" si="7"/>
        <v>5</v>
      </c>
      <c r="T26" s="60">
        <f>VLOOKUP($A26,'Return Data'!$B$7:$R$2292,13,0)</f>
        <v>4.6790000000000003</v>
      </c>
      <c r="U26" s="61">
        <f t="shared" si="8"/>
        <v>6</v>
      </c>
      <c r="V26" s="60">
        <f>VLOOKUP($A26,'Return Data'!$B$7:$R$2292,17,0)</f>
        <v>3.9409999999999998</v>
      </c>
      <c r="W26" s="61">
        <f t="shared" si="10"/>
        <v>6</v>
      </c>
      <c r="X26" s="60"/>
      <c r="Y26" s="61"/>
      <c r="Z26" s="60">
        <f>VLOOKUP($A26,'Return Data'!$B$7:$R$2292,16,0)</f>
        <v>3.9468999999999999</v>
      </c>
      <c r="AA26" s="62">
        <f t="shared" si="9"/>
        <v>19</v>
      </c>
    </row>
    <row r="27" spans="1:27" x14ac:dyDescent="0.3">
      <c r="A27" s="58" t="s">
        <v>1211</v>
      </c>
      <c r="B27" s="59">
        <f>VLOOKUP($A27,'Return Data'!$B$7:$R$2292,3,0)</f>
        <v>44920</v>
      </c>
      <c r="C27" s="60">
        <f>VLOOKUP($A27,'Return Data'!$B$7:$R$2292,4,0)</f>
        <v>1141.4359999999999</v>
      </c>
      <c r="D27" s="60">
        <f>VLOOKUP($A27,'Return Data'!$B$7:$R$2292,5,0)</f>
        <v>6.3422000000000001</v>
      </c>
      <c r="E27" s="61">
        <f t="shared" si="0"/>
        <v>11</v>
      </c>
      <c r="F27" s="60">
        <f>VLOOKUP($A27,'Return Data'!$B$7:$R$2292,6,0)</f>
        <v>6.3433000000000002</v>
      </c>
      <c r="G27" s="61">
        <f t="shared" si="1"/>
        <v>8</v>
      </c>
      <c r="H27" s="60">
        <f>VLOOKUP($A27,'Return Data'!$B$7:$R$2292,7,0)</f>
        <v>6.3662000000000001</v>
      </c>
      <c r="I27" s="61">
        <f t="shared" si="2"/>
        <v>6</v>
      </c>
      <c r="J27" s="60">
        <f>VLOOKUP($A27,'Return Data'!$B$7:$R$2292,8,0)</f>
        <v>6.2388000000000003</v>
      </c>
      <c r="K27" s="61">
        <f t="shared" si="3"/>
        <v>7</v>
      </c>
      <c r="L27" s="60">
        <f>VLOOKUP($A27,'Return Data'!$B$7:$R$2292,9,0)</f>
        <v>5.9923999999999999</v>
      </c>
      <c r="M27" s="61">
        <f t="shared" si="4"/>
        <v>9</v>
      </c>
      <c r="N27" s="60">
        <f>VLOOKUP($A27,'Return Data'!$B$7:$R$2292,10,0)</f>
        <v>5.9149000000000003</v>
      </c>
      <c r="O27" s="61">
        <f t="shared" si="5"/>
        <v>21</v>
      </c>
      <c r="P27" s="60">
        <f>VLOOKUP($A27,'Return Data'!$B$7:$R$2292,11,0)</f>
        <v>5.5194000000000001</v>
      </c>
      <c r="Q27" s="61">
        <f t="shared" si="6"/>
        <v>11</v>
      </c>
      <c r="R27" s="60">
        <f>VLOOKUP($A27,'Return Data'!$B$7:$R$2292,12,0)</f>
        <v>5.0271999999999997</v>
      </c>
      <c r="S27" s="61">
        <f t="shared" si="7"/>
        <v>11</v>
      </c>
      <c r="T27" s="60">
        <f>VLOOKUP($A27,'Return Data'!$B$7:$R$2292,13,0)</f>
        <v>4.6734999999999998</v>
      </c>
      <c r="U27" s="61">
        <f t="shared" si="8"/>
        <v>7</v>
      </c>
      <c r="V27" s="60">
        <f>VLOOKUP($A27,'Return Data'!$B$7:$R$2292,17,0)</f>
        <v>3.9493999999999998</v>
      </c>
      <c r="W27" s="61">
        <f t="shared" si="10"/>
        <v>4</v>
      </c>
      <c r="X27" s="60"/>
      <c r="Y27" s="61"/>
      <c r="Z27" s="60">
        <f>VLOOKUP($A27,'Return Data'!$B$7:$R$2292,16,0)</f>
        <v>3.9352</v>
      </c>
      <c r="AA27" s="62">
        <f t="shared" si="9"/>
        <v>20</v>
      </c>
    </row>
    <row r="28" spans="1:27" x14ac:dyDescent="0.3">
      <c r="A28" s="58" t="s">
        <v>1213</v>
      </c>
      <c r="B28" s="59">
        <f>VLOOKUP($A28,'Return Data'!$B$7:$R$2292,3,0)</f>
        <v>44920</v>
      </c>
      <c r="C28" s="60">
        <f>VLOOKUP($A28,'Return Data'!$B$7:$R$2292,4,0)</f>
        <v>1130.2761</v>
      </c>
      <c r="D28" s="60">
        <f>VLOOKUP($A28,'Return Data'!$B$7:$R$2292,5,0)</f>
        <v>6.4802999999999997</v>
      </c>
      <c r="E28" s="61">
        <f t="shared" si="0"/>
        <v>1</v>
      </c>
      <c r="F28" s="60">
        <f>VLOOKUP($A28,'Return Data'!$B$7:$R$2292,6,0)</f>
        <v>6.4695999999999998</v>
      </c>
      <c r="G28" s="61">
        <f t="shared" si="1"/>
        <v>1</v>
      </c>
      <c r="H28" s="60">
        <f>VLOOKUP($A28,'Return Data'!$B$7:$R$2292,7,0)</f>
        <v>6.4587000000000003</v>
      </c>
      <c r="I28" s="61">
        <f t="shared" si="2"/>
        <v>1</v>
      </c>
      <c r="J28" s="60">
        <f>VLOOKUP($A28,'Return Data'!$B$7:$R$2292,8,0)</f>
        <v>6.3083999999999998</v>
      </c>
      <c r="K28" s="61">
        <f t="shared" si="3"/>
        <v>2</v>
      </c>
      <c r="L28" s="60">
        <f>VLOOKUP($A28,'Return Data'!$B$7:$R$2292,9,0)</f>
        <v>6.0602</v>
      </c>
      <c r="M28" s="61">
        <f t="shared" si="4"/>
        <v>2</v>
      </c>
      <c r="N28" s="60">
        <f>VLOOKUP($A28,'Return Data'!$B$7:$R$2292,10,0)</f>
        <v>5.9790999999999999</v>
      </c>
      <c r="O28" s="61">
        <f t="shared" si="5"/>
        <v>3</v>
      </c>
      <c r="P28" s="60">
        <f>VLOOKUP($A28,'Return Data'!$B$7:$R$2292,11,0)</f>
        <v>5.5465999999999998</v>
      </c>
      <c r="Q28" s="61">
        <f t="shared" si="6"/>
        <v>3</v>
      </c>
      <c r="R28" s="60">
        <f>VLOOKUP($A28,'Return Data'!$B$7:$R$2292,12,0)</f>
        <v>5.0483000000000002</v>
      </c>
      <c r="S28" s="61">
        <f t="shared" si="7"/>
        <v>4</v>
      </c>
      <c r="T28" s="60">
        <f>VLOOKUP($A28,'Return Data'!$B$7:$R$2292,13,0)</f>
        <v>4.6886999999999999</v>
      </c>
      <c r="U28" s="61">
        <f t="shared" si="8"/>
        <v>3</v>
      </c>
      <c r="V28" s="60">
        <f>VLOOKUP($A28,'Return Data'!$B$7:$R$2292,17,0)</f>
        <v>3.9657</v>
      </c>
      <c r="W28" s="61">
        <f t="shared" si="10"/>
        <v>1</v>
      </c>
      <c r="X28" s="60"/>
      <c r="Y28" s="61"/>
      <c r="Z28" s="60">
        <f>VLOOKUP($A28,'Return Data'!$B$7:$R$2292,16,0)</f>
        <v>3.9045000000000001</v>
      </c>
      <c r="AA28" s="62">
        <f t="shared" si="9"/>
        <v>22</v>
      </c>
    </row>
    <row r="29" spans="1:27" x14ac:dyDescent="0.3">
      <c r="A29" s="58" t="s">
        <v>1215</v>
      </c>
      <c r="B29" s="59">
        <f>VLOOKUP($A29,'Return Data'!$B$7:$R$2292,3,0)</f>
        <v>44920</v>
      </c>
      <c r="C29" s="60">
        <f>VLOOKUP($A29,'Return Data'!$B$7:$R$2292,4,0)</f>
        <v>118.38</v>
      </c>
      <c r="D29" s="60">
        <f>VLOOKUP($A29,'Return Data'!$B$7:$R$2292,5,0)</f>
        <v>6.4143999999999997</v>
      </c>
      <c r="E29" s="61">
        <f t="shared" si="0"/>
        <v>2</v>
      </c>
      <c r="F29" s="60">
        <f>VLOOKUP($A29,'Return Data'!$B$7:$R$2292,6,0)</f>
        <v>6.3445999999999998</v>
      </c>
      <c r="G29" s="61">
        <f t="shared" si="1"/>
        <v>7</v>
      </c>
      <c r="H29" s="60">
        <f>VLOOKUP($A29,'Return Data'!$B$7:$R$2292,7,0)</f>
        <v>6.3548999999999998</v>
      </c>
      <c r="I29" s="61">
        <f t="shared" si="2"/>
        <v>8</v>
      </c>
      <c r="J29" s="60">
        <f>VLOOKUP($A29,'Return Data'!$B$7:$R$2292,8,0)</f>
        <v>6.2321</v>
      </c>
      <c r="K29" s="61">
        <f t="shared" si="3"/>
        <v>9</v>
      </c>
      <c r="L29" s="60">
        <f>VLOOKUP($A29,'Return Data'!$B$7:$R$2292,9,0)</f>
        <v>6.0018000000000002</v>
      </c>
      <c r="M29" s="61">
        <f t="shared" si="4"/>
        <v>6</v>
      </c>
      <c r="N29" s="60">
        <f>VLOOKUP($A29,'Return Data'!$B$7:$R$2292,10,0)</f>
        <v>5.9401999999999999</v>
      </c>
      <c r="O29" s="61">
        <f t="shared" si="5"/>
        <v>9</v>
      </c>
      <c r="P29" s="60">
        <f>VLOOKUP($A29,'Return Data'!$B$7:$R$2292,11,0)</f>
        <v>5.5254000000000003</v>
      </c>
      <c r="Q29" s="61">
        <f t="shared" si="6"/>
        <v>9</v>
      </c>
      <c r="R29" s="60">
        <f>VLOOKUP($A29,'Return Data'!$B$7:$R$2292,12,0)</f>
        <v>5.0525000000000002</v>
      </c>
      <c r="S29" s="61">
        <f t="shared" si="7"/>
        <v>3</v>
      </c>
      <c r="T29" s="60">
        <f>VLOOKUP($A29,'Return Data'!$B$7:$R$2292,13,0)</f>
        <v>4.6792999999999996</v>
      </c>
      <c r="U29" s="61">
        <f t="shared" si="8"/>
        <v>5</v>
      </c>
      <c r="V29" s="60">
        <f>VLOOKUP($A29,'Return Data'!$B$7:$R$2292,17,0)</f>
        <v>3.9274</v>
      </c>
      <c r="W29" s="61">
        <f t="shared" si="10"/>
        <v>8</v>
      </c>
      <c r="X29" s="60">
        <f>VLOOKUP($A29,'Return Data'!$B$7:$R$2292,14,0)</f>
        <v>3.7728000000000002</v>
      </c>
      <c r="Y29" s="61">
        <f>RANK(X29,X$8:X$36,0)</f>
        <v>2</v>
      </c>
      <c r="Z29" s="60">
        <f>VLOOKUP($A29,'Return Data'!$B$7:$R$2292,16,0)</f>
        <v>4.2845000000000004</v>
      </c>
      <c r="AA29" s="62">
        <f t="shared" si="9"/>
        <v>7</v>
      </c>
    </row>
    <row r="30" spans="1:27" x14ac:dyDescent="0.3">
      <c r="A30" s="58" t="s">
        <v>1217</v>
      </c>
      <c r="B30" s="59">
        <f>VLOOKUP($A30,'Return Data'!$B$7:$R$2292,3,0)</f>
        <v>44920</v>
      </c>
      <c r="C30" s="60">
        <f>VLOOKUP($A30,'Return Data'!$B$7:$R$2292,4,0)</f>
        <v>1138.2882999999999</v>
      </c>
      <c r="D30" s="60">
        <f>VLOOKUP($A30,'Return Data'!$B$7:$R$2292,5,0)</f>
        <v>6.3628999999999998</v>
      </c>
      <c r="E30" s="61">
        <f t="shared" si="0"/>
        <v>8</v>
      </c>
      <c r="F30" s="60">
        <f>VLOOKUP($A30,'Return Data'!$B$7:$R$2292,6,0)</f>
        <v>6.3331</v>
      </c>
      <c r="G30" s="61">
        <f t="shared" si="1"/>
        <v>11</v>
      </c>
      <c r="H30" s="60">
        <f>VLOOKUP($A30,'Return Data'!$B$7:$R$2292,7,0)</f>
        <v>6.3333000000000004</v>
      </c>
      <c r="I30" s="61">
        <f t="shared" si="2"/>
        <v>15</v>
      </c>
      <c r="J30" s="60">
        <f>VLOOKUP($A30,'Return Data'!$B$7:$R$2292,8,0)</f>
        <v>6.2134999999999998</v>
      </c>
      <c r="K30" s="61">
        <f t="shared" si="3"/>
        <v>17</v>
      </c>
      <c r="L30" s="60">
        <f>VLOOKUP($A30,'Return Data'!$B$7:$R$2292,9,0)</f>
        <v>5.9920999999999998</v>
      </c>
      <c r="M30" s="61">
        <f t="shared" si="4"/>
        <v>10</v>
      </c>
      <c r="N30" s="60">
        <f>VLOOKUP($A30,'Return Data'!$B$7:$R$2292,10,0)</f>
        <v>5.9184999999999999</v>
      </c>
      <c r="O30" s="61">
        <f t="shared" si="5"/>
        <v>18</v>
      </c>
      <c r="P30" s="60">
        <f>VLOOKUP($A30,'Return Data'!$B$7:$R$2292,11,0)</f>
        <v>5.5407000000000002</v>
      </c>
      <c r="Q30" s="61">
        <f t="shared" si="6"/>
        <v>5</v>
      </c>
      <c r="R30" s="60">
        <f>VLOOKUP($A30,'Return Data'!$B$7:$R$2292,12,0)</f>
        <v>5.0282999999999998</v>
      </c>
      <c r="S30" s="61">
        <f t="shared" si="7"/>
        <v>10</v>
      </c>
      <c r="T30" s="60">
        <f>VLOOKUP($A30,'Return Data'!$B$7:$R$2292,13,0)</f>
        <v>4.6665999999999999</v>
      </c>
      <c r="U30" s="61">
        <f t="shared" si="8"/>
        <v>8</v>
      </c>
      <c r="V30" s="60">
        <f>VLOOKUP($A30,'Return Data'!$B$7:$R$2292,17,0)</f>
        <v>3.9506999999999999</v>
      </c>
      <c r="W30" s="61">
        <f t="shared" si="10"/>
        <v>3</v>
      </c>
      <c r="X30" s="60"/>
      <c r="Y30" s="61"/>
      <c r="Z30" s="60">
        <f>VLOOKUP($A30,'Return Data'!$B$7:$R$2292,16,0)</f>
        <v>3.9645000000000001</v>
      </c>
      <c r="AA30" s="62">
        <f t="shared" si="9"/>
        <v>16</v>
      </c>
    </row>
    <row r="31" spans="1:27" x14ac:dyDescent="0.3">
      <c r="A31" s="58" t="s">
        <v>1219</v>
      </c>
      <c r="B31" s="59">
        <f>VLOOKUP($A31,'Return Data'!$B$7:$R$2292,3,0)</f>
        <v>44920</v>
      </c>
      <c r="C31" s="60">
        <f>VLOOKUP($A31,'Return Data'!$B$7:$R$2292,4,0)</f>
        <v>3589.6196</v>
      </c>
      <c r="D31" s="60">
        <f>VLOOKUP($A31,'Return Data'!$B$7:$R$2292,5,0)</f>
        <v>6.2759</v>
      </c>
      <c r="E31" s="61">
        <f t="shared" si="0"/>
        <v>22</v>
      </c>
      <c r="F31" s="60">
        <f>VLOOKUP($A31,'Return Data'!$B$7:$R$2292,6,0)</f>
        <v>6.2750000000000004</v>
      </c>
      <c r="G31" s="61">
        <f t="shared" si="1"/>
        <v>20</v>
      </c>
      <c r="H31" s="60">
        <f>VLOOKUP($A31,'Return Data'!$B$7:$R$2292,7,0)</f>
        <v>6.3017000000000003</v>
      </c>
      <c r="I31" s="61">
        <f t="shared" si="2"/>
        <v>22</v>
      </c>
      <c r="J31" s="60">
        <f>VLOOKUP($A31,'Return Data'!$B$7:$R$2292,8,0)</f>
        <v>6.1905000000000001</v>
      </c>
      <c r="K31" s="61">
        <f t="shared" si="3"/>
        <v>19</v>
      </c>
      <c r="L31" s="60">
        <f>VLOOKUP($A31,'Return Data'!$B$7:$R$2292,9,0)</f>
        <v>5.9489999999999998</v>
      </c>
      <c r="M31" s="61">
        <f t="shared" si="4"/>
        <v>21</v>
      </c>
      <c r="N31" s="60">
        <f>VLOOKUP($A31,'Return Data'!$B$7:$R$2292,10,0)</f>
        <v>5.8954000000000004</v>
      </c>
      <c r="O31" s="61">
        <f t="shared" si="5"/>
        <v>24</v>
      </c>
      <c r="P31" s="60">
        <f>VLOOKUP($A31,'Return Data'!$B$7:$R$2292,11,0)</f>
        <v>5.4847000000000001</v>
      </c>
      <c r="Q31" s="61">
        <f t="shared" si="6"/>
        <v>22</v>
      </c>
      <c r="R31" s="60">
        <f>VLOOKUP($A31,'Return Data'!$B$7:$R$2292,12,0)</f>
        <v>4.9941000000000004</v>
      </c>
      <c r="S31" s="61">
        <f t="shared" si="7"/>
        <v>22</v>
      </c>
      <c r="T31" s="60">
        <f>VLOOKUP($A31,'Return Data'!$B$7:$R$2292,13,0)</f>
        <v>4.6299000000000001</v>
      </c>
      <c r="U31" s="61">
        <f t="shared" si="8"/>
        <v>21</v>
      </c>
      <c r="V31" s="60">
        <f>VLOOKUP($A31,'Return Data'!$B$7:$R$2292,17,0)</f>
        <v>3.8999000000000001</v>
      </c>
      <c r="W31" s="61">
        <f t="shared" si="10"/>
        <v>19</v>
      </c>
      <c r="X31" s="60">
        <f>VLOOKUP($A31,'Return Data'!$B$7:$R$2292,14,0)</f>
        <v>3.7307000000000001</v>
      </c>
      <c r="Y31" s="61">
        <f>RANK(X31,X$8:X$36,0)</f>
        <v>7</v>
      </c>
      <c r="Z31" s="60">
        <f>VLOOKUP($A31,'Return Data'!$B$7:$R$2292,16,0)</f>
        <v>6.1695000000000002</v>
      </c>
      <c r="AA31" s="62">
        <f t="shared" si="9"/>
        <v>2</v>
      </c>
    </row>
    <row r="32" spans="1:27" x14ac:dyDescent="0.3">
      <c r="A32" s="58" t="s">
        <v>1221</v>
      </c>
      <c r="B32" s="59">
        <f>VLOOKUP($A32,'Return Data'!$B$7:$R$2292,3,0)</f>
        <v>44920</v>
      </c>
      <c r="C32" s="60">
        <f>VLOOKUP($A32,'Return Data'!$B$7:$R$2292,4,0)</f>
        <v>1171.8073999999999</v>
      </c>
      <c r="D32" s="60">
        <f>VLOOKUP($A32,'Return Data'!$B$7:$R$2292,5,0)</f>
        <v>6.3772000000000002</v>
      </c>
      <c r="E32" s="61">
        <f t="shared" si="0"/>
        <v>6</v>
      </c>
      <c r="F32" s="60">
        <f>VLOOKUP($A32,'Return Data'!$B$7:$R$2292,6,0)</f>
        <v>6.3742000000000001</v>
      </c>
      <c r="G32" s="61">
        <f t="shared" si="1"/>
        <v>5</v>
      </c>
      <c r="H32" s="60">
        <f>VLOOKUP($A32,'Return Data'!$B$7:$R$2292,7,0)</f>
        <v>6.375</v>
      </c>
      <c r="I32" s="61">
        <f t="shared" si="2"/>
        <v>5</v>
      </c>
      <c r="J32" s="60">
        <f>VLOOKUP($A32,'Return Data'!$B$7:$R$2292,8,0)</f>
        <v>6.2533000000000003</v>
      </c>
      <c r="K32" s="61">
        <f t="shared" si="3"/>
        <v>4</v>
      </c>
      <c r="L32" s="60">
        <f>VLOOKUP($A32,'Return Data'!$B$7:$R$2292,9,0)</f>
        <v>6.0060000000000002</v>
      </c>
      <c r="M32" s="61">
        <f t="shared" si="4"/>
        <v>5</v>
      </c>
      <c r="N32" s="60">
        <f>VLOOKUP($A32,'Return Data'!$B$7:$R$2292,10,0)</f>
        <v>5.9326999999999996</v>
      </c>
      <c r="O32" s="61">
        <f t="shared" si="5"/>
        <v>13</v>
      </c>
      <c r="P32" s="60">
        <f>VLOOKUP($A32,'Return Data'!$B$7:$R$2292,11,0)</f>
        <v>5.508</v>
      </c>
      <c r="Q32" s="61">
        <f t="shared" si="6"/>
        <v>17</v>
      </c>
      <c r="R32" s="60">
        <f>VLOOKUP($A32,'Return Data'!$B$7:$R$2292,12,0)</f>
        <v>5.0039999999999996</v>
      </c>
      <c r="S32" s="61">
        <f t="shared" si="7"/>
        <v>20</v>
      </c>
      <c r="T32" s="60">
        <f>VLOOKUP($A32,'Return Data'!$B$7:$R$2292,13,0)</f>
        <v>4.6276000000000002</v>
      </c>
      <c r="U32" s="61">
        <f t="shared" si="8"/>
        <v>22</v>
      </c>
      <c r="V32" s="60">
        <f>VLOOKUP($A32,'Return Data'!$B$7:$R$2292,17,0)</f>
        <v>3.8860999999999999</v>
      </c>
      <c r="W32" s="61">
        <f t="shared" si="10"/>
        <v>21</v>
      </c>
      <c r="X32" s="60"/>
      <c r="Y32" s="61"/>
      <c r="Z32" s="60">
        <f>VLOOKUP($A32,'Return Data'!$B$7:$R$2292,16,0)</f>
        <v>4.2953000000000001</v>
      </c>
      <c r="AA32" s="62">
        <f t="shared" si="9"/>
        <v>5</v>
      </c>
    </row>
    <row r="33" spans="1:27" x14ac:dyDescent="0.3">
      <c r="A33" s="58" t="s">
        <v>1223</v>
      </c>
      <c r="B33" s="59">
        <f>VLOOKUP($A33,'Return Data'!$B$7:$R$2292,3,0)</f>
        <v>44920</v>
      </c>
      <c r="C33" s="60">
        <f>VLOOKUP($A33,'Return Data'!$B$7:$R$2292,4,0)</f>
        <v>1163.2164</v>
      </c>
      <c r="D33" s="60">
        <f>VLOOKUP($A33,'Return Data'!$B$7:$R$2292,5,0)</f>
        <v>6.3082000000000003</v>
      </c>
      <c r="E33" s="61">
        <f t="shared" si="0"/>
        <v>20</v>
      </c>
      <c r="F33" s="60">
        <f>VLOOKUP($A33,'Return Data'!$B$7:$R$2292,6,0)</f>
        <v>6.3103999999999996</v>
      </c>
      <c r="G33" s="61">
        <f t="shared" si="1"/>
        <v>16</v>
      </c>
      <c r="H33" s="60">
        <f>VLOOKUP($A33,'Return Data'!$B$7:$R$2292,7,0)</f>
        <v>6.3281999999999998</v>
      </c>
      <c r="I33" s="61">
        <f t="shared" si="2"/>
        <v>16</v>
      </c>
      <c r="J33" s="60">
        <f>VLOOKUP($A33,'Return Data'!$B$7:$R$2292,8,0)</f>
        <v>6.2161</v>
      </c>
      <c r="K33" s="61">
        <f t="shared" si="3"/>
        <v>16</v>
      </c>
      <c r="L33" s="60">
        <f>VLOOKUP($A33,'Return Data'!$B$7:$R$2292,9,0)</f>
        <v>5.9671000000000003</v>
      </c>
      <c r="M33" s="61">
        <f t="shared" si="4"/>
        <v>19</v>
      </c>
      <c r="N33" s="60">
        <f>VLOOKUP($A33,'Return Data'!$B$7:$R$2292,10,0)</f>
        <v>5.9250999999999996</v>
      </c>
      <c r="O33" s="61">
        <f t="shared" si="5"/>
        <v>15</v>
      </c>
      <c r="P33" s="60">
        <f>VLOOKUP($A33,'Return Data'!$B$7:$R$2292,11,0)</f>
        <v>5.5145</v>
      </c>
      <c r="Q33" s="61">
        <f t="shared" si="6"/>
        <v>15</v>
      </c>
      <c r="R33" s="60">
        <f>VLOOKUP($A33,'Return Data'!$B$7:$R$2292,12,0)</f>
        <v>5.0185000000000004</v>
      </c>
      <c r="S33" s="61">
        <f t="shared" si="7"/>
        <v>16</v>
      </c>
      <c r="T33" s="60">
        <f>VLOOKUP($A33,'Return Data'!$B$7:$R$2292,13,0)</f>
        <v>4.6551999999999998</v>
      </c>
      <c r="U33" s="61">
        <f t="shared" si="8"/>
        <v>13</v>
      </c>
      <c r="V33" s="60">
        <f>VLOOKUP($A33,'Return Data'!$B$7:$R$2292,17,0)</f>
        <v>3.9192999999999998</v>
      </c>
      <c r="W33" s="61">
        <f t="shared" si="10"/>
        <v>12</v>
      </c>
      <c r="X33" s="60"/>
      <c r="Y33" s="61"/>
      <c r="Z33" s="60">
        <f>VLOOKUP($A33,'Return Data'!$B$7:$R$2292,16,0)</f>
        <v>4.1040000000000001</v>
      </c>
      <c r="AA33" s="62">
        <f t="shared" si="9"/>
        <v>12</v>
      </c>
    </row>
    <row r="34" spans="1:27" x14ac:dyDescent="0.3">
      <c r="A34" s="58" t="s">
        <v>1225</v>
      </c>
      <c r="B34" s="59">
        <f>VLOOKUP($A34,'Return Data'!$B$7:$R$2292,3,0)</f>
        <v>44920</v>
      </c>
      <c r="C34" s="60">
        <f>VLOOKUP($A34,'Return Data'!$B$7:$R$2292,4,0)</f>
        <v>1160.9896000000001</v>
      </c>
      <c r="D34" s="60">
        <f>VLOOKUP($A34,'Return Data'!$B$7:$R$2292,5,0)</f>
        <v>6.3832000000000004</v>
      </c>
      <c r="E34" s="61">
        <f t="shared" si="0"/>
        <v>5</v>
      </c>
      <c r="F34" s="60">
        <f>VLOOKUP($A34,'Return Data'!$B$7:$R$2292,6,0)</f>
        <v>6.3413000000000004</v>
      </c>
      <c r="G34" s="61">
        <f t="shared" si="1"/>
        <v>9</v>
      </c>
      <c r="H34" s="60">
        <f>VLOOKUP($A34,'Return Data'!$B$7:$R$2292,7,0)</f>
        <v>6.3461999999999996</v>
      </c>
      <c r="I34" s="61">
        <f t="shared" si="2"/>
        <v>11</v>
      </c>
      <c r="J34" s="60">
        <f>VLOOKUP($A34,'Return Data'!$B$7:$R$2292,8,0)</f>
        <v>6.2222</v>
      </c>
      <c r="K34" s="61">
        <f t="shared" si="3"/>
        <v>15</v>
      </c>
      <c r="L34" s="60">
        <f>VLOOKUP($A34,'Return Data'!$B$7:$R$2292,9,0)</f>
        <v>6.0084999999999997</v>
      </c>
      <c r="M34" s="61">
        <f t="shared" si="4"/>
        <v>4</v>
      </c>
      <c r="N34" s="60">
        <f>VLOOKUP($A34,'Return Data'!$B$7:$R$2292,10,0)</f>
        <v>5.9203000000000001</v>
      </c>
      <c r="O34" s="61">
        <f t="shared" si="5"/>
        <v>16</v>
      </c>
      <c r="P34" s="60">
        <f>VLOOKUP($A34,'Return Data'!$B$7:$R$2292,11,0)</f>
        <v>5.5138999999999996</v>
      </c>
      <c r="Q34" s="61">
        <f t="shared" si="6"/>
        <v>16</v>
      </c>
      <c r="R34" s="60">
        <f>VLOOKUP($A34,'Return Data'!$B$7:$R$2292,12,0)</f>
        <v>5.0202999999999998</v>
      </c>
      <c r="S34" s="61">
        <f t="shared" si="7"/>
        <v>15</v>
      </c>
      <c r="T34" s="60">
        <f>VLOOKUP($A34,'Return Data'!$B$7:$R$2292,13,0)</f>
        <v>4.6479999999999997</v>
      </c>
      <c r="U34" s="61">
        <f t="shared" si="8"/>
        <v>16</v>
      </c>
      <c r="V34" s="60">
        <f>VLOOKUP($A34,'Return Data'!$B$7:$R$2292,17,0)</f>
        <v>3.9144999999999999</v>
      </c>
      <c r="W34" s="61">
        <f t="shared" si="10"/>
        <v>14</v>
      </c>
      <c r="X34" s="60"/>
      <c r="Y34" s="61"/>
      <c r="Z34" s="60">
        <f>VLOOKUP($A34,'Return Data'!$B$7:$R$2292,16,0)</f>
        <v>4.0556000000000001</v>
      </c>
      <c r="AA34" s="62">
        <f t="shared" si="9"/>
        <v>14</v>
      </c>
    </row>
    <row r="35" spans="1:27" x14ac:dyDescent="0.3">
      <c r="A35" s="58" t="s">
        <v>1227</v>
      </c>
      <c r="B35" s="59">
        <f>VLOOKUP($A35,'Return Data'!$B$7:$R$2292,3,0)</f>
        <v>44920</v>
      </c>
      <c r="C35" s="60">
        <f>VLOOKUP($A35,'Return Data'!$B$7:$R$2292,4,0)</f>
        <v>3018.4488999999999</v>
      </c>
      <c r="D35" s="60">
        <f>VLOOKUP($A35,'Return Data'!$B$7:$R$2292,5,0)</f>
        <v>6.3254000000000001</v>
      </c>
      <c r="E35" s="61">
        <f t="shared" si="0"/>
        <v>14</v>
      </c>
      <c r="F35" s="60">
        <f>VLOOKUP($A35,'Return Data'!$B$7:$R$2292,6,0)</f>
        <v>6.3284000000000002</v>
      </c>
      <c r="G35" s="61">
        <f t="shared" si="1"/>
        <v>13</v>
      </c>
      <c r="H35" s="60">
        <f>VLOOKUP($A35,'Return Data'!$B$7:$R$2292,7,0)</f>
        <v>6.3231000000000002</v>
      </c>
      <c r="I35" s="61">
        <f t="shared" si="2"/>
        <v>19</v>
      </c>
      <c r="J35" s="60">
        <f>VLOOKUP($A35,'Return Data'!$B$7:$R$2292,8,0)</f>
        <v>6.2270000000000003</v>
      </c>
      <c r="K35" s="61">
        <f t="shared" si="3"/>
        <v>12</v>
      </c>
      <c r="L35" s="60">
        <f>VLOOKUP($A35,'Return Data'!$B$7:$R$2292,9,0)</f>
        <v>5.9772999999999996</v>
      </c>
      <c r="M35" s="61">
        <f t="shared" si="4"/>
        <v>15</v>
      </c>
      <c r="N35" s="60">
        <f>VLOOKUP($A35,'Return Data'!$B$7:$R$2292,10,0)</f>
        <v>5.9291999999999998</v>
      </c>
      <c r="O35" s="61">
        <f t="shared" si="5"/>
        <v>14</v>
      </c>
      <c r="P35" s="60">
        <f>VLOOKUP($A35,'Return Data'!$B$7:$R$2292,11,0)</f>
        <v>5.5197000000000003</v>
      </c>
      <c r="Q35" s="61">
        <f t="shared" si="6"/>
        <v>10</v>
      </c>
      <c r="R35" s="60">
        <f>VLOOKUP($A35,'Return Data'!$B$7:$R$2292,12,0)</f>
        <v>5.0225999999999997</v>
      </c>
      <c r="S35" s="61">
        <f t="shared" si="7"/>
        <v>13</v>
      </c>
      <c r="T35" s="60">
        <f>VLOOKUP($A35,'Return Data'!$B$7:$R$2292,13,0)</f>
        <v>4.6536</v>
      </c>
      <c r="U35" s="61">
        <f t="shared" si="8"/>
        <v>14</v>
      </c>
      <c r="V35" s="60">
        <f>VLOOKUP($A35,'Return Data'!$B$7:$R$2292,17,0)</f>
        <v>3.9163000000000001</v>
      </c>
      <c r="W35" s="61">
        <f t="shared" si="10"/>
        <v>13</v>
      </c>
      <c r="X35" s="60">
        <f>VLOOKUP($A35,'Return Data'!$B$7:$R$2292,14,0)</f>
        <v>3.7583000000000002</v>
      </c>
      <c r="Y35" s="61">
        <f>RANK(X35,X$8:X$36,0)</f>
        <v>3</v>
      </c>
      <c r="Z35" s="60">
        <f>VLOOKUP($A35,'Return Data'!$B$7:$R$2292,16,0)</f>
        <v>6.2598000000000003</v>
      </c>
      <c r="AA35" s="62">
        <f t="shared" si="9"/>
        <v>1</v>
      </c>
    </row>
    <row r="36" spans="1:27" x14ac:dyDescent="0.3">
      <c r="A36" s="58" t="s">
        <v>1886</v>
      </c>
      <c r="B36" s="59">
        <f>VLOOKUP($A36,'Return Data'!$B$7:$R$2292,3,0)</f>
        <v>44913</v>
      </c>
      <c r="C36" s="60">
        <f>VLOOKUP($A36,'Return Data'!$B$7:$R$2292,4,0)</f>
        <v>1131.3343</v>
      </c>
      <c r="D36" s="60">
        <f>VLOOKUP($A36,'Return Data'!$B$7:$R$2292,5,0)</f>
        <v>6.1013000000000002</v>
      </c>
      <c r="E36" s="61">
        <f t="shared" si="0"/>
        <v>27</v>
      </c>
      <c r="F36" s="60">
        <f>VLOOKUP($A36,'Return Data'!$B$7:$R$2292,6,0)</f>
        <v>6.1093000000000002</v>
      </c>
      <c r="G36" s="61">
        <f t="shared" si="1"/>
        <v>27</v>
      </c>
      <c r="H36" s="60">
        <f>VLOOKUP($A36,'Return Data'!$B$7:$R$2292,7,0)</f>
        <v>5.9028999999999998</v>
      </c>
      <c r="I36" s="61">
        <f t="shared" si="2"/>
        <v>28</v>
      </c>
      <c r="J36" s="60">
        <f>VLOOKUP($A36,'Return Data'!$B$7:$R$2292,8,0)</f>
        <v>5.7507999999999999</v>
      </c>
      <c r="K36" s="61">
        <f t="shared" si="3"/>
        <v>28</v>
      </c>
      <c r="L36" s="60">
        <f>VLOOKUP($A36,'Return Data'!$B$7:$R$2292,9,0)</f>
        <v>5.7603</v>
      </c>
      <c r="M36" s="61">
        <f t="shared" si="4"/>
        <v>27</v>
      </c>
      <c r="N36" s="60">
        <f>VLOOKUP($A36,'Return Data'!$B$7:$R$2292,10,0)</f>
        <v>6.0061999999999998</v>
      </c>
      <c r="O36" s="61">
        <f t="shared" si="5"/>
        <v>2</v>
      </c>
      <c r="P36" s="60">
        <f>VLOOKUP($A36,'Return Data'!$B$7:$R$2292,11,0)</f>
        <v>5.4332000000000003</v>
      </c>
      <c r="Q36" s="61">
        <f t="shared" si="6"/>
        <v>26</v>
      </c>
      <c r="R36" s="60">
        <f>VLOOKUP($A36,'Return Data'!$B$7:$R$2292,12,0)</f>
        <v>4.8897000000000004</v>
      </c>
      <c r="S36" s="61">
        <f t="shared" si="7"/>
        <v>27</v>
      </c>
      <c r="T36" s="60">
        <f>VLOOKUP($A36,'Return Data'!$B$7:$R$2292,13,0)</f>
        <v>4.4970999999999997</v>
      </c>
      <c r="U36" s="61">
        <f t="shared" si="8"/>
        <v>28</v>
      </c>
      <c r="V36" s="60">
        <f>VLOOKUP($A36,'Return Data'!$B$7:$R$2292,17,0)</f>
        <v>3.7843</v>
      </c>
      <c r="W36" s="61">
        <f t="shared" si="10"/>
        <v>27</v>
      </c>
      <c r="X36" s="60"/>
      <c r="Y36" s="61"/>
      <c r="Z36" s="60">
        <f>VLOOKUP($A36,'Return Data'!$B$7:$R$2292,16,0)</f>
        <v>3.7829000000000002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6.0896965517241375</v>
      </c>
      <c r="E38" s="69"/>
      <c r="F38" s="70">
        <f>AVERAGE(F8:F36)</f>
        <v>6.0813310344827576</v>
      </c>
      <c r="G38" s="69"/>
      <c r="H38" s="70">
        <f>AVERAGE(H8:H36)</f>
        <v>6.0878206896551736</v>
      </c>
      <c r="I38" s="69"/>
      <c r="J38" s="70">
        <f>AVERAGE(J8:J36)</f>
        <v>5.9736344827586212</v>
      </c>
      <c r="K38" s="69"/>
      <c r="L38" s="70">
        <f>AVERAGE(L8:L36)</f>
        <v>5.7542724137931041</v>
      </c>
      <c r="M38" s="69"/>
      <c r="N38" s="70">
        <f>AVERAGE(N8:N36)</f>
        <v>5.7170103448275871</v>
      </c>
      <c r="O38" s="69"/>
      <c r="P38" s="70">
        <f>AVERAGE(P8:P36)</f>
        <v>5.3127551724137927</v>
      </c>
      <c r="Q38" s="69"/>
      <c r="R38" s="70">
        <f>AVERAGE(R8:R36)</f>
        <v>4.8347689655172426</v>
      </c>
      <c r="S38" s="69"/>
      <c r="T38" s="70">
        <f>AVERAGE(T8:T36)</f>
        <v>4.4798379310344831</v>
      </c>
      <c r="U38" s="69"/>
      <c r="V38" s="70">
        <f>AVERAGE(V8:V36)</f>
        <v>3.7658571428571435</v>
      </c>
      <c r="W38" s="69"/>
      <c r="X38" s="70">
        <f>AVERAGE(X8:X36)</f>
        <v>3.37378</v>
      </c>
      <c r="Y38" s="69"/>
      <c r="Z38" s="70">
        <f>AVERAGE(Z8:Z36)</f>
        <v>4.1045931034482752</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6.4802999999999997</v>
      </c>
      <c r="E40" s="73"/>
      <c r="F40" s="74">
        <f>MAX(F8:F36)</f>
        <v>6.4695999999999998</v>
      </c>
      <c r="G40" s="73"/>
      <c r="H40" s="74">
        <f>MAX(H8:H36)</f>
        <v>6.4587000000000003</v>
      </c>
      <c r="I40" s="73"/>
      <c r="J40" s="74">
        <f>MAX(J8:J36)</f>
        <v>6.3198999999999996</v>
      </c>
      <c r="K40" s="73"/>
      <c r="L40" s="74">
        <f>MAX(L8:L36)</f>
        <v>6.0881999999999996</v>
      </c>
      <c r="M40" s="73"/>
      <c r="N40" s="74">
        <f>MAX(N8:N36)</f>
        <v>6.0347</v>
      </c>
      <c r="O40" s="73"/>
      <c r="P40" s="74">
        <f>MAX(P8:P36)</f>
        <v>5.6013000000000002</v>
      </c>
      <c r="Q40" s="73"/>
      <c r="R40" s="74">
        <f>MAX(R8:R36)</f>
        <v>5.1116000000000001</v>
      </c>
      <c r="S40" s="73"/>
      <c r="T40" s="74">
        <f>MAX(T8:T36)</f>
        <v>4.7663000000000002</v>
      </c>
      <c r="U40" s="73"/>
      <c r="V40" s="74">
        <f>MAX(V8:V36)</f>
        <v>3.9657</v>
      </c>
      <c r="W40" s="73"/>
      <c r="X40" s="74">
        <f>MAX(X8:X36)</f>
        <v>3.8056000000000001</v>
      </c>
      <c r="Y40" s="73"/>
      <c r="Z40" s="74">
        <f>MAX(Z8:Z36)</f>
        <v>6.2598000000000003</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44920</v>
      </c>
      <c r="C8" s="60">
        <f>VLOOKUP($A8,'Return Data'!$B$7:$R$2292,4,0)</f>
        <v>1186.6113</v>
      </c>
      <c r="D8" s="60">
        <f>VLOOKUP($A8,'Return Data'!$B$7:$R$2292,5,0)</f>
        <v>6.2145999999999999</v>
      </c>
      <c r="E8" s="61">
        <f t="shared" ref="E8:E36" si="0">RANK(D8,D$8:D$36,0)</f>
        <v>18</v>
      </c>
      <c r="F8" s="60">
        <f>VLOOKUP($A8,'Return Data'!$B$7:$R$2292,6,0)</f>
        <v>6.2145999999999999</v>
      </c>
      <c r="G8" s="61">
        <f t="shared" ref="G8:G36" si="1">RANK(F8,F$8:F$36,0)</f>
        <v>17</v>
      </c>
      <c r="H8" s="60">
        <f>VLOOKUP($A8,'Return Data'!$B$7:$R$2292,7,0)</f>
        <v>6.2473000000000001</v>
      </c>
      <c r="I8" s="61">
        <f t="shared" ref="I8:I36" si="2">RANK(H8,H$8:H$36,0)</f>
        <v>14</v>
      </c>
      <c r="J8" s="60">
        <f>VLOOKUP($A8,'Return Data'!$B$7:$R$2292,8,0)</f>
        <v>6.1315999999999997</v>
      </c>
      <c r="K8" s="61">
        <f t="shared" ref="K8:K36" si="3">RANK(J8,J$8:J$36,0)</f>
        <v>14</v>
      </c>
      <c r="L8" s="60">
        <f>VLOOKUP($A8,'Return Data'!$B$7:$R$2292,9,0)</f>
        <v>5.8749000000000002</v>
      </c>
      <c r="M8" s="61">
        <f t="shared" ref="M8:M36" si="4">RANK(L8,L$8:L$36,0)</f>
        <v>18</v>
      </c>
      <c r="N8" s="60">
        <f>VLOOKUP($A8,'Return Data'!$B$7:$R$2292,10,0)</f>
        <v>5.8346999999999998</v>
      </c>
      <c r="O8" s="61">
        <f t="shared" ref="O8:O36" si="5">RANK(N8,N$8:N$36,0)</f>
        <v>15</v>
      </c>
      <c r="P8" s="60">
        <f>VLOOKUP($A8,'Return Data'!$B$7:$R$2292,11,0)</f>
        <v>5.4123000000000001</v>
      </c>
      <c r="Q8" s="61">
        <f t="shared" ref="Q8:Q36" si="6">RANK(P8,P$8:P$36,0)</f>
        <v>16</v>
      </c>
      <c r="R8" s="60">
        <f>VLOOKUP($A8,'Return Data'!$B$7:$R$2292,12,0)</f>
        <v>4.9100999999999999</v>
      </c>
      <c r="S8" s="61">
        <f t="shared" ref="S8:S36" si="7">RANK(R8,R$8:R$36,0)</f>
        <v>20</v>
      </c>
      <c r="T8" s="60">
        <f>VLOOKUP($A8,'Return Data'!$B$7:$R$2292,13,0)</f>
        <v>4.5414000000000003</v>
      </c>
      <c r="U8" s="61">
        <f t="shared" ref="U8:U36" si="8">RANK(T8,T$8:T$36,0)</f>
        <v>19</v>
      </c>
      <c r="V8" s="60">
        <f>VLOOKUP($A8,'Return Data'!$B$7:$R$2292,17,0)</f>
        <v>3.8163999999999998</v>
      </c>
      <c r="W8" s="61">
        <f>RANK(V8,V$8:V$36,0)</f>
        <v>13</v>
      </c>
      <c r="X8" s="60">
        <f>VLOOKUP($A8,'Return Data'!$B$7:$R$2292,14,0)</f>
        <v>3.6389</v>
      </c>
      <c r="Y8" s="61">
        <f>RANK(X8,X$8:X$36,0)</f>
        <v>5</v>
      </c>
      <c r="Z8" s="60">
        <f>VLOOKUP($A8,'Return Data'!$B$7:$R$2292,16,0)</f>
        <v>4.2084000000000001</v>
      </c>
      <c r="AA8" s="62">
        <f t="shared" ref="AA8:AA36" si="9">RANK(Z8,Z$8:Z$36,0)</f>
        <v>4</v>
      </c>
    </row>
    <row r="9" spans="1:27" x14ac:dyDescent="0.3">
      <c r="A9" s="58" t="s">
        <v>1178</v>
      </c>
      <c r="B9" s="59">
        <f>VLOOKUP($A9,'Return Data'!$B$7:$R$2292,3,0)</f>
        <v>44920</v>
      </c>
      <c r="C9" s="60">
        <f>VLOOKUP($A9,'Return Data'!$B$7:$R$2292,4,0)</f>
        <v>1163.4078999999999</v>
      </c>
      <c r="D9" s="60">
        <f>VLOOKUP($A9,'Return Data'!$B$7:$R$2292,5,0)</f>
        <v>6.2725999999999997</v>
      </c>
      <c r="E9" s="61">
        <f t="shared" si="0"/>
        <v>8</v>
      </c>
      <c r="F9" s="60">
        <f>VLOOKUP($A9,'Return Data'!$B$7:$R$2292,6,0)</f>
        <v>6.2769000000000004</v>
      </c>
      <c r="G9" s="61">
        <f t="shared" si="1"/>
        <v>7</v>
      </c>
      <c r="H9" s="60">
        <f>VLOOKUP($A9,'Return Data'!$B$7:$R$2292,7,0)</f>
        <v>6.3182</v>
      </c>
      <c r="I9" s="61">
        <f t="shared" si="2"/>
        <v>4</v>
      </c>
      <c r="J9" s="60">
        <f>VLOOKUP($A9,'Return Data'!$B$7:$R$2292,8,0)</f>
        <v>6.2435999999999998</v>
      </c>
      <c r="K9" s="61">
        <f t="shared" si="3"/>
        <v>2</v>
      </c>
      <c r="L9" s="60">
        <f>VLOOKUP($A9,'Return Data'!$B$7:$R$2292,9,0)</f>
        <v>5.9821999999999997</v>
      </c>
      <c r="M9" s="61">
        <f t="shared" si="4"/>
        <v>2</v>
      </c>
      <c r="N9" s="60">
        <f>VLOOKUP($A9,'Return Data'!$B$7:$R$2292,10,0)</f>
        <v>5.9097999999999997</v>
      </c>
      <c r="O9" s="61">
        <f t="shared" si="5"/>
        <v>3</v>
      </c>
      <c r="P9" s="60">
        <f>VLOOKUP($A9,'Return Data'!$B$7:$R$2292,11,0)</f>
        <v>5.4943</v>
      </c>
      <c r="Q9" s="61">
        <f t="shared" si="6"/>
        <v>2</v>
      </c>
      <c r="R9" s="60">
        <f>VLOOKUP($A9,'Return Data'!$B$7:$R$2292,12,0)</f>
        <v>4.9955999999999996</v>
      </c>
      <c r="S9" s="61">
        <f t="shared" si="7"/>
        <v>3</v>
      </c>
      <c r="T9" s="60">
        <f>VLOOKUP($A9,'Return Data'!$B$7:$R$2292,13,0)</f>
        <v>4.6268000000000002</v>
      </c>
      <c r="U9" s="61">
        <f t="shared" si="8"/>
        <v>2</v>
      </c>
      <c r="V9" s="60">
        <f>VLOOKUP($A9,'Return Data'!$B$7:$R$2292,17,0)</f>
        <v>3.8849999999999998</v>
      </c>
      <c r="W9" s="61">
        <f>RANK(V9,V$8:V$36,0)</f>
        <v>2</v>
      </c>
      <c r="X9" s="60"/>
      <c r="Y9" s="61"/>
      <c r="Z9" s="60">
        <f>VLOOKUP($A9,'Return Data'!$B$7:$R$2292,16,0)</f>
        <v>4.0814000000000004</v>
      </c>
      <c r="AA9" s="62">
        <f t="shared" si="9"/>
        <v>11</v>
      </c>
    </row>
    <row r="10" spans="1:27" x14ac:dyDescent="0.3">
      <c r="A10" s="58" t="s">
        <v>1935</v>
      </c>
      <c r="B10" s="59">
        <f>VLOOKUP($A10,'Return Data'!$B$7:$R$2292,3,0)</f>
        <v>44920</v>
      </c>
      <c r="C10" s="60">
        <f>VLOOKUP($A10,'Return Data'!$B$7:$R$2292,4,0)</f>
        <v>1155.5940000000001</v>
      </c>
      <c r="D10" s="60">
        <f>VLOOKUP($A10,'Return Data'!$B$7:$R$2292,5,0)</f>
        <v>6.3465999999999996</v>
      </c>
      <c r="E10" s="61">
        <f t="shared" si="0"/>
        <v>2</v>
      </c>
      <c r="F10" s="60">
        <f>VLOOKUP($A10,'Return Data'!$B$7:$R$2292,6,0)</f>
        <v>6.3394000000000004</v>
      </c>
      <c r="G10" s="61">
        <f t="shared" si="1"/>
        <v>2</v>
      </c>
      <c r="H10" s="60">
        <f>VLOOKUP($A10,'Return Data'!$B$7:$R$2292,7,0)</f>
        <v>6.3468999999999998</v>
      </c>
      <c r="I10" s="61">
        <f t="shared" si="2"/>
        <v>3</v>
      </c>
      <c r="J10" s="60">
        <f>VLOOKUP($A10,'Return Data'!$B$7:$R$2292,8,0)</f>
        <v>6.1284000000000001</v>
      </c>
      <c r="K10" s="61">
        <f t="shared" si="3"/>
        <v>16</v>
      </c>
      <c r="L10" s="60">
        <f>VLOOKUP($A10,'Return Data'!$B$7:$R$2292,9,0)</f>
        <v>5.9241999999999999</v>
      </c>
      <c r="M10" s="61">
        <f t="shared" si="4"/>
        <v>7</v>
      </c>
      <c r="N10" s="60">
        <f>VLOOKUP($A10,'Return Data'!$B$7:$R$2292,10,0)</f>
        <v>5.8727999999999998</v>
      </c>
      <c r="O10" s="61">
        <f t="shared" si="5"/>
        <v>6</v>
      </c>
      <c r="P10" s="60">
        <f>VLOOKUP($A10,'Return Data'!$B$7:$R$2292,11,0)</f>
        <v>5.4664999999999999</v>
      </c>
      <c r="Q10" s="61">
        <f t="shared" si="6"/>
        <v>6</v>
      </c>
      <c r="R10" s="60">
        <f>VLOOKUP($A10,'Return Data'!$B$7:$R$2292,12,0)</f>
        <v>4.9661</v>
      </c>
      <c r="S10" s="61">
        <f t="shared" si="7"/>
        <v>5</v>
      </c>
      <c r="T10" s="60">
        <f>VLOOKUP($A10,'Return Data'!$B$7:$R$2292,13,0)</f>
        <v>4.5898000000000003</v>
      </c>
      <c r="U10" s="61">
        <f t="shared" si="8"/>
        <v>7</v>
      </c>
      <c r="V10" s="60">
        <f>VLOOKUP($A10,'Return Data'!$B$7:$R$2292,17,0)</f>
        <v>3.8637999999999999</v>
      </c>
      <c r="W10" s="61">
        <f>RANK(V10,V$8:V$36,0)</f>
        <v>5</v>
      </c>
      <c r="X10" s="60"/>
      <c r="Y10" s="61"/>
      <c r="Z10" s="60">
        <f>VLOOKUP($A10,'Return Data'!$B$7:$R$2292,16,0)</f>
        <v>4.0129000000000001</v>
      </c>
      <c r="AA10" s="62">
        <f t="shared" si="9"/>
        <v>12</v>
      </c>
    </row>
    <row r="11" spans="1:27" x14ac:dyDescent="0.3">
      <c r="A11" s="58" t="s">
        <v>1985</v>
      </c>
      <c r="B11" s="59">
        <f>VLOOKUP($A11,'Return Data'!$B$7:$R$2292,3,0)</f>
        <v>44920</v>
      </c>
      <c r="C11" s="60">
        <f>VLOOKUP($A11,'Return Data'!$B$7:$R$2292,4,0)</f>
        <v>1114.4707000000001</v>
      </c>
      <c r="D11" s="60">
        <f>VLOOKUP($A11,'Return Data'!$B$7:$R$2292,5,0)</f>
        <v>6.3285999999999998</v>
      </c>
      <c r="E11" s="61">
        <f t="shared" si="0"/>
        <v>3</v>
      </c>
      <c r="F11" s="60">
        <f>VLOOKUP($A11,'Return Data'!$B$7:$R$2292,6,0)</f>
        <v>6.3308</v>
      </c>
      <c r="G11" s="61">
        <f t="shared" si="1"/>
        <v>3</v>
      </c>
      <c r="H11" s="60">
        <f>VLOOKUP($A11,'Return Data'!$B$7:$R$2292,7,0)</f>
        <v>6.3651999999999997</v>
      </c>
      <c r="I11" s="61">
        <f t="shared" si="2"/>
        <v>1</v>
      </c>
      <c r="J11" s="60">
        <f>VLOOKUP($A11,'Return Data'!$B$7:$R$2292,8,0)</f>
        <v>6.2626999999999997</v>
      </c>
      <c r="K11" s="61">
        <f t="shared" si="3"/>
        <v>1</v>
      </c>
      <c r="L11" s="60">
        <f>VLOOKUP($A11,'Return Data'!$B$7:$R$2292,9,0)</f>
        <v>6.0313999999999997</v>
      </c>
      <c r="M11" s="61">
        <f t="shared" si="4"/>
        <v>1</v>
      </c>
      <c r="N11" s="60">
        <f>VLOOKUP($A11,'Return Data'!$B$7:$R$2292,10,0)</f>
        <v>5.9781000000000004</v>
      </c>
      <c r="O11" s="61">
        <f t="shared" si="5"/>
        <v>1</v>
      </c>
      <c r="P11" s="60">
        <f>VLOOKUP($A11,'Return Data'!$B$7:$R$2292,11,0)</f>
        <v>5.5456000000000003</v>
      </c>
      <c r="Q11" s="61">
        <f t="shared" si="6"/>
        <v>1</v>
      </c>
      <c r="R11" s="60">
        <f>VLOOKUP($A11,'Return Data'!$B$7:$R$2292,12,0)</f>
        <v>5.0560999999999998</v>
      </c>
      <c r="S11" s="61">
        <f t="shared" si="7"/>
        <v>1</v>
      </c>
      <c r="T11" s="60">
        <f>VLOOKUP($A11,'Return Data'!$B$7:$R$2292,13,0)</f>
        <v>4.7074999999999996</v>
      </c>
      <c r="U11" s="61">
        <f t="shared" si="8"/>
        <v>1</v>
      </c>
      <c r="V11" s="60"/>
      <c r="W11" s="61"/>
      <c r="X11" s="60"/>
      <c r="Y11" s="61"/>
      <c r="Z11" s="60">
        <f>VLOOKUP($A11,'Return Data'!$B$7:$R$2292,16,0)</f>
        <v>3.7907000000000002</v>
      </c>
      <c r="AA11" s="62">
        <f t="shared" si="9"/>
        <v>23</v>
      </c>
    </row>
    <row r="12" spans="1:27" x14ac:dyDescent="0.3">
      <c r="A12" s="58" t="s">
        <v>1182</v>
      </c>
      <c r="B12" s="59">
        <f>VLOOKUP($A12,'Return Data'!$B$7:$R$2292,3,0)</f>
        <v>44920</v>
      </c>
      <c r="C12" s="60">
        <f>VLOOKUP($A12,'Return Data'!$B$7:$R$2292,4,0)</f>
        <v>1140.4893999999999</v>
      </c>
      <c r="D12" s="60">
        <f>VLOOKUP($A12,'Return Data'!$B$7:$R$2292,5,0)</f>
        <v>6.2450000000000001</v>
      </c>
      <c r="E12" s="61">
        <f t="shared" si="0"/>
        <v>12</v>
      </c>
      <c r="F12" s="60">
        <f>VLOOKUP($A12,'Return Data'!$B$7:$R$2292,6,0)</f>
        <v>6.2481999999999998</v>
      </c>
      <c r="G12" s="61">
        <f t="shared" si="1"/>
        <v>11</v>
      </c>
      <c r="H12" s="60">
        <f>VLOOKUP($A12,'Return Data'!$B$7:$R$2292,7,0)</f>
        <v>6.2839999999999998</v>
      </c>
      <c r="I12" s="61">
        <f t="shared" si="2"/>
        <v>5</v>
      </c>
      <c r="J12" s="60">
        <f>VLOOKUP($A12,'Return Data'!$B$7:$R$2292,8,0)</f>
        <v>6.1619999999999999</v>
      </c>
      <c r="K12" s="61">
        <f t="shared" si="3"/>
        <v>6</v>
      </c>
      <c r="L12" s="60">
        <f>VLOOKUP($A12,'Return Data'!$B$7:$R$2292,9,0)</f>
        <v>5.9249999999999998</v>
      </c>
      <c r="M12" s="61">
        <f t="shared" si="4"/>
        <v>6</v>
      </c>
      <c r="N12" s="60">
        <f>VLOOKUP($A12,'Return Data'!$B$7:$R$2292,10,0)</f>
        <v>5.899</v>
      </c>
      <c r="O12" s="61">
        <f t="shared" si="5"/>
        <v>4</v>
      </c>
      <c r="P12" s="60">
        <f>VLOOKUP($A12,'Return Data'!$B$7:$R$2292,11,0)</f>
        <v>5.4798</v>
      </c>
      <c r="Q12" s="61">
        <f t="shared" si="6"/>
        <v>3</v>
      </c>
      <c r="R12" s="60">
        <f>VLOOKUP($A12,'Return Data'!$B$7:$R$2292,12,0)</f>
        <v>4.9966999999999997</v>
      </c>
      <c r="S12" s="61">
        <f t="shared" si="7"/>
        <v>2</v>
      </c>
      <c r="T12" s="60">
        <f>VLOOKUP($A12,'Return Data'!$B$7:$R$2292,13,0)</f>
        <v>4.6247999999999996</v>
      </c>
      <c r="U12" s="61">
        <f t="shared" si="8"/>
        <v>3</v>
      </c>
      <c r="V12" s="60">
        <f>VLOOKUP($A12,'Return Data'!$B$7:$R$2292,17,0)</f>
        <v>3.8809</v>
      </c>
      <c r="W12" s="61">
        <f t="shared" ref="W12:W36" si="10">RANK(V12,V$8:V$36,0)</f>
        <v>3</v>
      </c>
      <c r="X12" s="60"/>
      <c r="Y12" s="61"/>
      <c r="Z12" s="60">
        <f>VLOOKUP($A12,'Return Data'!$B$7:$R$2292,16,0)</f>
        <v>3.9073000000000002</v>
      </c>
      <c r="AA12" s="62">
        <f t="shared" si="9"/>
        <v>15</v>
      </c>
    </row>
    <row r="13" spans="1:27" x14ac:dyDescent="0.3">
      <c r="A13" s="58" t="s">
        <v>1184</v>
      </c>
      <c r="B13" s="59">
        <f>VLOOKUP($A13,'Return Data'!$B$7:$R$2292,3,0)</f>
        <v>44920</v>
      </c>
      <c r="C13" s="60">
        <f>VLOOKUP($A13,'Return Data'!$B$7:$R$2292,4,0)</f>
        <v>1176.9801</v>
      </c>
      <c r="D13" s="60">
        <f>VLOOKUP($A13,'Return Data'!$B$7:$R$2292,5,0)</f>
        <v>6.2324000000000002</v>
      </c>
      <c r="E13" s="61">
        <f t="shared" si="0"/>
        <v>14</v>
      </c>
      <c r="F13" s="60">
        <f>VLOOKUP($A13,'Return Data'!$B$7:$R$2292,6,0)</f>
        <v>6.2262000000000004</v>
      </c>
      <c r="G13" s="61">
        <f t="shared" si="1"/>
        <v>15</v>
      </c>
      <c r="H13" s="60">
        <f>VLOOKUP($A13,'Return Data'!$B$7:$R$2292,7,0)</f>
        <v>6.2590000000000003</v>
      </c>
      <c r="I13" s="61">
        <f t="shared" si="2"/>
        <v>13</v>
      </c>
      <c r="J13" s="60">
        <f>VLOOKUP($A13,'Return Data'!$B$7:$R$2292,8,0)</f>
        <v>6.1433999999999997</v>
      </c>
      <c r="K13" s="61">
        <f t="shared" si="3"/>
        <v>9</v>
      </c>
      <c r="L13" s="60">
        <f>VLOOKUP($A13,'Return Data'!$B$7:$R$2292,9,0)</f>
        <v>5.9070999999999998</v>
      </c>
      <c r="M13" s="61">
        <f t="shared" si="4"/>
        <v>11</v>
      </c>
      <c r="N13" s="60">
        <f>VLOOKUP($A13,'Return Data'!$B$7:$R$2292,10,0)</f>
        <v>5.8586999999999998</v>
      </c>
      <c r="O13" s="61">
        <f t="shared" si="5"/>
        <v>8</v>
      </c>
      <c r="P13" s="60">
        <f>VLOOKUP($A13,'Return Data'!$B$7:$R$2292,11,0)</f>
        <v>5.4405999999999999</v>
      </c>
      <c r="Q13" s="61">
        <f t="shared" si="6"/>
        <v>9</v>
      </c>
      <c r="R13" s="60">
        <f>VLOOKUP($A13,'Return Data'!$B$7:$R$2292,12,0)</f>
        <v>4.9501999999999997</v>
      </c>
      <c r="S13" s="61">
        <f t="shared" si="7"/>
        <v>8</v>
      </c>
      <c r="T13" s="60">
        <f>VLOOKUP($A13,'Return Data'!$B$7:$R$2292,13,0)</f>
        <v>4.5762999999999998</v>
      </c>
      <c r="U13" s="61">
        <f t="shared" si="8"/>
        <v>9</v>
      </c>
      <c r="V13" s="60">
        <f>VLOOKUP($A13,'Return Data'!$B$7:$R$2292,17,0)</f>
        <v>3.8357000000000001</v>
      </c>
      <c r="W13" s="61">
        <f t="shared" si="10"/>
        <v>10</v>
      </c>
      <c r="X13" s="60">
        <f>VLOOKUP($A13,'Return Data'!$B$7:$R$2292,14,0)</f>
        <v>3.7229000000000001</v>
      </c>
      <c r="Y13" s="61">
        <f>RANK(X13,X$8:X$36,0)</f>
        <v>1</v>
      </c>
      <c r="Z13" s="60">
        <f>VLOOKUP($A13,'Return Data'!$B$7:$R$2292,16,0)</f>
        <v>4.1943999999999999</v>
      </c>
      <c r="AA13" s="62">
        <f t="shared" si="9"/>
        <v>5</v>
      </c>
    </row>
    <row r="14" spans="1:27" x14ac:dyDescent="0.3">
      <c r="A14" s="58" t="s">
        <v>1186</v>
      </c>
      <c r="B14" s="59">
        <f>VLOOKUP($A14,'Return Data'!$B$7:$R$2292,3,0)</f>
        <v>44920</v>
      </c>
      <c r="C14" s="60">
        <f>VLOOKUP($A14,'Return Data'!$B$7:$R$2292,4,0)</f>
        <v>1140.2349999999999</v>
      </c>
      <c r="D14" s="60">
        <f>VLOOKUP($A14,'Return Data'!$B$7:$R$2292,5,0)</f>
        <v>6.1246999999999998</v>
      </c>
      <c r="E14" s="61">
        <f t="shared" si="0"/>
        <v>25</v>
      </c>
      <c r="F14" s="60">
        <f>VLOOKUP($A14,'Return Data'!$B$7:$R$2292,6,0)</f>
        <v>6.1193</v>
      </c>
      <c r="G14" s="61">
        <f t="shared" si="1"/>
        <v>26</v>
      </c>
      <c r="H14" s="60">
        <f>VLOOKUP($A14,'Return Data'!$B$7:$R$2292,7,0)</f>
        <v>6.1468999999999996</v>
      </c>
      <c r="I14" s="61">
        <f t="shared" si="2"/>
        <v>25</v>
      </c>
      <c r="J14" s="60">
        <f>VLOOKUP($A14,'Return Data'!$B$7:$R$2292,8,0)</f>
        <v>6.0366</v>
      </c>
      <c r="K14" s="61">
        <f t="shared" si="3"/>
        <v>24</v>
      </c>
      <c r="L14" s="60">
        <f>VLOOKUP($A14,'Return Data'!$B$7:$R$2292,9,0)</f>
        <v>5.8459000000000003</v>
      </c>
      <c r="M14" s="61">
        <f t="shared" si="4"/>
        <v>24</v>
      </c>
      <c r="N14" s="60">
        <f>VLOOKUP($A14,'Return Data'!$B$7:$R$2292,10,0)</f>
        <v>5.8162000000000003</v>
      </c>
      <c r="O14" s="61">
        <f t="shared" si="5"/>
        <v>19</v>
      </c>
      <c r="P14" s="60">
        <f>VLOOKUP($A14,'Return Data'!$B$7:$R$2292,11,0)</f>
        <v>5.3884999999999996</v>
      </c>
      <c r="Q14" s="61">
        <f t="shared" si="6"/>
        <v>23</v>
      </c>
      <c r="R14" s="60">
        <f>VLOOKUP($A14,'Return Data'!$B$7:$R$2292,12,0)</f>
        <v>4.8921999999999999</v>
      </c>
      <c r="S14" s="61">
        <f t="shared" si="7"/>
        <v>23</v>
      </c>
      <c r="T14" s="60">
        <f>VLOOKUP($A14,'Return Data'!$B$7:$R$2292,13,0)</f>
        <v>4.5198999999999998</v>
      </c>
      <c r="U14" s="61">
        <f t="shared" si="8"/>
        <v>24</v>
      </c>
      <c r="V14" s="60">
        <f>VLOOKUP($A14,'Return Data'!$B$7:$R$2292,17,0)</f>
        <v>3.8102</v>
      </c>
      <c r="W14" s="61">
        <f t="shared" si="10"/>
        <v>16</v>
      </c>
      <c r="X14" s="60"/>
      <c r="Y14" s="61"/>
      <c r="Z14" s="60">
        <f>VLOOKUP($A14,'Return Data'!$B$7:$R$2292,16,0)</f>
        <v>3.9018000000000002</v>
      </c>
      <c r="AA14" s="62">
        <f t="shared" si="9"/>
        <v>16</v>
      </c>
    </row>
    <row r="15" spans="1:27" x14ac:dyDescent="0.3">
      <c r="A15" s="58" t="s">
        <v>1187</v>
      </c>
      <c r="B15" s="59">
        <f>VLOOKUP($A15,'Return Data'!$B$7:$R$2292,3,0)</f>
        <v>44920</v>
      </c>
      <c r="C15" s="60">
        <f>VLOOKUP($A15,'Return Data'!$B$7:$R$2292,4,0)</f>
        <v>1148.9822999999999</v>
      </c>
      <c r="D15" s="60">
        <f>VLOOKUP($A15,'Return Data'!$B$7:$R$2292,5,0)</f>
        <v>6.2243000000000004</v>
      </c>
      <c r="E15" s="61">
        <f t="shared" si="0"/>
        <v>15</v>
      </c>
      <c r="F15" s="60">
        <f>VLOOKUP($A15,'Return Data'!$B$7:$R$2292,6,0)</f>
        <v>6.2221000000000002</v>
      </c>
      <c r="G15" s="61">
        <f t="shared" si="1"/>
        <v>16</v>
      </c>
      <c r="H15" s="60">
        <f>VLOOKUP($A15,'Return Data'!$B$7:$R$2292,7,0)</f>
        <v>6.2347000000000001</v>
      </c>
      <c r="I15" s="61">
        <f t="shared" si="2"/>
        <v>18</v>
      </c>
      <c r="J15" s="60">
        <f>VLOOKUP($A15,'Return Data'!$B$7:$R$2292,8,0)</f>
        <v>6.1173000000000002</v>
      </c>
      <c r="K15" s="61">
        <f t="shared" si="3"/>
        <v>18</v>
      </c>
      <c r="L15" s="60">
        <f>VLOOKUP($A15,'Return Data'!$B$7:$R$2292,9,0)</f>
        <v>5.8676000000000004</v>
      </c>
      <c r="M15" s="61">
        <f t="shared" si="4"/>
        <v>20</v>
      </c>
      <c r="N15" s="60">
        <f>VLOOKUP($A15,'Return Data'!$B$7:$R$2292,10,0)</f>
        <v>5.8411999999999997</v>
      </c>
      <c r="O15" s="61">
        <f t="shared" si="5"/>
        <v>13</v>
      </c>
      <c r="P15" s="60">
        <f>VLOOKUP($A15,'Return Data'!$B$7:$R$2292,11,0)</f>
        <v>5.4222000000000001</v>
      </c>
      <c r="Q15" s="61">
        <f t="shared" si="6"/>
        <v>12</v>
      </c>
      <c r="R15" s="60">
        <f>VLOOKUP($A15,'Return Data'!$B$7:$R$2292,12,0)</f>
        <v>4.9237000000000002</v>
      </c>
      <c r="S15" s="61">
        <f t="shared" si="7"/>
        <v>13</v>
      </c>
      <c r="T15" s="60">
        <f>VLOOKUP($A15,'Return Data'!$B$7:$R$2292,13,0)</f>
        <v>4.5491999999999999</v>
      </c>
      <c r="U15" s="61">
        <f t="shared" si="8"/>
        <v>14</v>
      </c>
      <c r="V15" s="60">
        <f>VLOOKUP($A15,'Return Data'!$B$7:$R$2292,17,0)</f>
        <v>3.8134999999999999</v>
      </c>
      <c r="W15" s="61">
        <f t="shared" si="10"/>
        <v>15</v>
      </c>
      <c r="X15" s="60"/>
      <c r="Y15" s="61"/>
      <c r="Z15" s="60">
        <f>VLOOKUP($A15,'Return Data'!$B$7:$R$2292,16,0)</f>
        <v>3.8938000000000001</v>
      </c>
      <c r="AA15" s="62">
        <f t="shared" si="9"/>
        <v>17</v>
      </c>
    </row>
    <row r="16" spans="1:27" x14ac:dyDescent="0.3">
      <c r="A16" s="58" t="s">
        <v>1189</v>
      </c>
      <c r="B16" s="59">
        <f>VLOOKUP($A16,'Return Data'!$B$7:$R$2292,3,0)</f>
        <v>44920</v>
      </c>
      <c r="C16" s="60">
        <f>VLOOKUP($A16,'Return Data'!$B$7:$R$2292,4,0)</f>
        <v>3249.5333000000001</v>
      </c>
      <c r="D16" s="60">
        <f>VLOOKUP($A16,'Return Data'!$B$7:$R$2292,5,0)</f>
        <v>6.2192999999999996</v>
      </c>
      <c r="E16" s="61">
        <f t="shared" si="0"/>
        <v>17</v>
      </c>
      <c r="F16" s="60">
        <f>VLOOKUP($A16,'Return Data'!$B$7:$R$2292,6,0)</f>
        <v>6.1645000000000003</v>
      </c>
      <c r="G16" s="61">
        <f t="shared" si="1"/>
        <v>23</v>
      </c>
      <c r="H16" s="60">
        <f>VLOOKUP($A16,'Return Data'!$B$7:$R$2292,7,0)</f>
        <v>6.2065000000000001</v>
      </c>
      <c r="I16" s="61">
        <f t="shared" si="2"/>
        <v>22</v>
      </c>
      <c r="J16" s="60">
        <f>VLOOKUP($A16,'Return Data'!$B$7:$R$2292,8,0)</f>
        <v>6.0894000000000004</v>
      </c>
      <c r="K16" s="61">
        <f t="shared" si="3"/>
        <v>23</v>
      </c>
      <c r="L16" s="60">
        <f>VLOOKUP($A16,'Return Data'!$B$7:$R$2292,9,0)</f>
        <v>5.8480999999999996</v>
      </c>
      <c r="M16" s="61">
        <f t="shared" si="4"/>
        <v>23</v>
      </c>
      <c r="N16" s="60">
        <f>VLOOKUP($A16,'Return Data'!$B$7:$R$2292,10,0)</f>
        <v>5.8064</v>
      </c>
      <c r="O16" s="61">
        <f t="shared" si="5"/>
        <v>25</v>
      </c>
      <c r="P16" s="60">
        <f>VLOOKUP($A16,'Return Data'!$B$7:$R$2292,11,0)</f>
        <v>5.3742000000000001</v>
      </c>
      <c r="Q16" s="61">
        <f t="shared" si="6"/>
        <v>25</v>
      </c>
      <c r="R16" s="60">
        <f>VLOOKUP($A16,'Return Data'!$B$7:$R$2292,12,0)</f>
        <v>4.8780000000000001</v>
      </c>
      <c r="S16" s="61">
        <f t="shared" si="7"/>
        <v>25</v>
      </c>
      <c r="T16" s="60">
        <f>VLOOKUP($A16,'Return Data'!$B$7:$R$2292,13,0)</f>
        <v>4.5018000000000002</v>
      </c>
      <c r="U16" s="61">
        <f t="shared" si="8"/>
        <v>25</v>
      </c>
      <c r="V16" s="60">
        <f>VLOOKUP($A16,'Return Data'!$B$7:$R$2292,17,0)</f>
        <v>3.7801</v>
      </c>
      <c r="W16" s="61">
        <f t="shared" si="10"/>
        <v>24</v>
      </c>
      <c r="X16" s="60">
        <f>VLOOKUP($A16,'Return Data'!$B$7:$R$2292,14,0)</f>
        <v>3.6072000000000002</v>
      </c>
      <c r="Y16" s="61">
        <f>RANK(X16,X$8:X$36,0)</f>
        <v>9</v>
      </c>
      <c r="Z16" s="60">
        <f>VLOOKUP($A16,'Return Data'!$B$7:$R$2292,16,0)</f>
        <v>5.8019999999999996</v>
      </c>
      <c r="AA16" s="62">
        <f t="shared" si="9"/>
        <v>3</v>
      </c>
    </row>
    <row r="17" spans="1:27" x14ac:dyDescent="0.3">
      <c r="A17" s="58" t="s">
        <v>1192</v>
      </c>
      <c r="B17" s="59">
        <f>VLOOKUP($A17,'Return Data'!$B$7:$R$2292,3,0)</f>
        <v>44920</v>
      </c>
      <c r="C17" s="60">
        <f>VLOOKUP($A17,'Return Data'!$B$7:$R$2292,4,0)</f>
        <v>1147.4722999999999</v>
      </c>
      <c r="D17" s="60">
        <f>VLOOKUP($A17,'Return Data'!$B$7:$R$2292,5,0)</f>
        <v>6.1952999999999996</v>
      </c>
      <c r="E17" s="61">
        <f t="shared" si="0"/>
        <v>22</v>
      </c>
      <c r="F17" s="60">
        <f>VLOOKUP($A17,'Return Data'!$B$7:$R$2292,6,0)</f>
        <v>6.1794000000000002</v>
      </c>
      <c r="G17" s="61">
        <f t="shared" si="1"/>
        <v>21</v>
      </c>
      <c r="H17" s="60">
        <f>VLOOKUP($A17,'Return Data'!$B$7:$R$2292,7,0)</f>
        <v>6.1745999999999999</v>
      </c>
      <c r="I17" s="61">
        <f t="shared" si="2"/>
        <v>24</v>
      </c>
      <c r="J17" s="60">
        <f>VLOOKUP($A17,'Return Data'!$B$7:$R$2292,8,0)</f>
        <v>6.0338000000000003</v>
      </c>
      <c r="K17" s="61">
        <f t="shared" si="3"/>
        <v>25</v>
      </c>
      <c r="L17" s="60">
        <f>VLOOKUP($A17,'Return Data'!$B$7:$R$2292,9,0)</f>
        <v>5.8377999999999997</v>
      </c>
      <c r="M17" s="61">
        <f t="shared" si="4"/>
        <v>25</v>
      </c>
      <c r="N17" s="60">
        <f>VLOOKUP($A17,'Return Data'!$B$7:$R$2292,10,0)</f>
        <v>5.8051000000000004</v>
      </c>
      <c r="O17" s="61">
        <f t="shared" si="5"/>
        <v>26</v>
      </c>
      <c r="P17" s="60">
        <f>VLOOKUP($A17,'Return Data'!$B$7:$R$2292,11,0)</f>
        <v>5.3803000000000001</v>
      </c>
      <c r="Q17" s="61">
        <f t="shared" si="6"/>
        <v>24</v>
      </c>
      <c r="R17" s="60">
        <f>VLOOKUP($A17,'Return Data'!$B$7:$R$2292,12,0)</f>
        <v>4.8879999999999999</v>
      </c>
      <c r="S17" s="61">
        <f t="shared" si="7"/>
        <v>24</v>
      </c>
      <c r="T17" s="60">
        <f>VLOOKUP($A17,'Return Data'!$B$7:$R$2292,13,0)</f>
        <v>4.5260999999999996</v>
      </c>
      <c r="U17" s="61">
        <f t="shared" si="8"/>
        <v>23</v>
      </c>
      <c r="V17" s="60">
        <f>VLOOKUP($A17,'Return Data'!$B$7:$R$2292,17,0)</f>
        <v>3.8090000000000002</v>
      </c>
      <c r="W17" s="61">
        <f t="shared" si="10"/>
        <v>17</v>
      </c>
      <c r="X17" s="60"/>
      <c r="Y17" s="61"/>
      <c r="Z17" s="60">
        <f>VLOOKUP($A17,'Return Data'!$B$7:$R$2292,16,0)</f>
        <v>3.8936000000000002</v>
      </c>
      <c r="AA17" s="62">
        <f t="shared" si="9"/>
        <v>18</v>
      </c>
    </row>
    <row r="18" spans="1:27" x14ac:dyDescent="0.3">
      <c r="A18" s="58" t="s">
        <v>1193</v>
      </c>
      <c r="B18" s="59">
        <f>VLOOKUP($A18,'Return Data'!$B$7:$R$2292,3,0)</f>
        <v>44920</v>
      </c>
      <c r="C18" s="60">
        <f>VLOOKUP($A18,'Return Data'!$B$7:$R$2292,4,0)</f>
        <v>1183.8879999999999</v>
      </c>
      <c r="D18" s="60">
        <f>VLOOKUP($A18,'Return Data'!$B$7:$R$2292,5,0)</f>
        <v>6.1974999999999998</v>
      </c>
      <c r="E18" s="61">
        <f t="shared" si="0"/>
        <v>20</v>
      </c>
      <c r="F18" s="60">
        <f>VLOOKUP($A18,'Return Data'!$B$7:$R$2292,6,0)</f>
        <v>6.1939000000000002</v>
      </c>
      <c r="G18" s="61">
        <f t="shared" si="1"/>
        <v>19</v>
      </c>
      <c r="H18" s="60">
        <f>VLOOKUP($A18,'Return Data'!$B$7:$R$2292,7,0)</f>
        <v>6.2233000000000001</v>
      </c>
      <c r="I18" s="61">
        <f t="shared" si="2"/>
        <v>19</v>
      </c>
      <c r="J18" s="60">
        <f>VLOOKUP($A18,'Return Data'!$B$7:$R$2292,8,0)</f>
        <v>6.1163999999999996</v>
      </c>
      <c r="K18" s="61">
        <f t="shared" si="3"/>
        <v>19</v>
      </c>
      <c r="L18" s="60">
        <f>VLOOKUP($A18,'Return Data'!$B$7:$R$2292,9,0)</f>
        <v>5.8752000000000004</v>
      </c>
      <c r="M18" s="61">
        <f t="shared" si="4"/>
        <v>17</v>
      </c>
      <c r="N18" s="60">
        <f>VLOOKUP($A18,'Return Data'!$B$7:$R$2292,10,0)</f>
        <v>5.8254000000000001</v>
      </c>
      <c r="O18" s="61">
        <f t="shared" si="5"/>
        <v>17</v>
      </c>
      <c r="P18" s="60">
        <f>VLOOKUP($A18,'Return Data'!$B$7:$R$2292,11,0)</f>
        <v>5.4044999999999996</v>
      </c>
      <c r="Q18" s="61">
        <f t="shared" si="6"/>
        <v>18</v>
      </c>
      <c r="R18" s="60">
        <f>VLOOKUP($A18,'Return Data'!$B$7:$R$2292,12,0)</f>
        <v>4.9143999999999997</v>
      </c>
      <c r="S18" s="61">
        <f t="shared" si="7"/>
        <v>17</v>
      </c>
      <c r="T18" s="60">
        <f>VLOOKUP($A18,'Return Data'!$B$7:$R$2292,13,0)</f>
        <v>4.5416999999999996</v>
      </c>
      <c r="U18" s="61">
        <f t="shared" si="8"/>
        <v>18</v>
      </c>
      <c r="V18" s="60">
        <f>VLOOKUP($A18,'Return Data'!$B$7:$R$2292,17,0)</f>
        <v>3.8041</v>
      </c>
      <c r="W18" s="61">
        <f t="shared" si="10"/>
        <v>20</v>
      </c>
      <c r="X18" s="60">
        <f>VLOOKUP($A18,'Return Data'!$B$7:$R$2292,14,0)</f>
        <v>3.6280000000000001</v>
      </c>
      <c r="Y18" s="61">
        <f>RANK(X18,X$8:X$36,0)</f>
        <v>7</v>
      </c>
      <c r="Z18" s="60">
        <f>VLOOKUP($A18,'Return Data'!$B$7:$R$2292,16,0)</f>
        <v>4.1863000000000001</v>
      </c>
      <c r="AA18" s="62">
        <f t="shared" si="9"/>
        <v>7</v>
      </c>
    </row>
    <row r="19" spans="1:27" x14ac:dyDescent="0.3">
      <c r="A19" s="58" t="s">
        <v>1196</v>
      </c>
      <c r="B19" s="59">
        <f>VLOOKUP($A19,'Return Data'!$B$7:$R$2292,3,0)</f>
        <v>44920</v>
      </c>
      <c r="C19" s="60">
        <f>VLOOKUP($A19,'Return Data'!$B$7:$R$2292,4,0)</f>
        <v>1170.7814000000001</v>
      </c>
      <c r="D19" s="60">
        <f>VLOOKUP($A19,'Return Data'!$B$7:$R$2292,5,0)</f>
        <v>6.2237</v>
      </c>
      <c r="E19" s="61">
        <f t="shared" si="0"/>
        <v>16</v>
      </c>
      <c r="F19" s="60">
        <f>VLOOKUP($A19,'Return Data'!$B$7:$R$2292,6,0)</f>
        <v>6.2809999999999997</v>
      </c>
      <c r="G19" s="61">
        <f t="shared" si="1"/>
        <v>5</v>
      </c>
      <c r="H19" s="60">
        <f>VLOOKUP($A19,'Return Data'!$B$7:$R$2292,7,0)</f>
        <v>6.2355</v>
      </c>
      <c r="I19" s="61">
        <f t="shared" si="2"/>
        <v>17</v>
      </c>
      <c r="J19" s="60">
        <f>VLOOKUP($A19,'Return Data'!$B$7:$R$2292,8,0)</f>
        <v>6.1406999999999998</v>
      </c>
      <c r="K19" s="61">
        <f t="shared" si="3"/>
        <v>10</v>
      </c>
      <c r="L19" s="60">
        <f>VLOOKUP($A19,'Return Data'!$B$7:$R$2292,9,0)</f>
        <v>5.8960999999999997</v>
      </c>
      <c r="M19" s="61">
        <f t="shared" si="4"/>
        <v>13</v>
      </c>
      <c r="N19" s="60">
        <f>VLOOKUP($A19,'Return Data'!$B$7:$R$2292,10,0)</f>
        <v>5.8371000000000004</v>
      </c>
      <c r="O19" s="61">
        <f t="shared" si="5"/>
        <v>14</v>
      </c>
      <c r="P19" s="60">
        <f>VLOOKUP($A19,'Return Data'!$B$7:$R$2292,11,0)</f>
        <v>5.4150999999999998</v>
      </c>
      <c r="Q19" s="61">
        <f t="shared" si="6"/>
        <v>14</v>
      </c>
      <c r="R19" s="60">
        <f>VLOOKUP($A19,'Return Data'!$B$7:$R$2292,12,0)</f>
        <v>4.9158999999999997</v>
      </c>
      <c r="S19" s="61">
        <f t="shared" si="7"/>
        <v>16</v>
      </c>
      <c r="T19" s="60">
        <f>VLOOKUP($A19,'Return Data'!$B$7:$R$2292,13,0)</f>
        <v>4.5515999999999996</v>
      </c>
      <c r="U19" s="61">
        <f t="shared" si="8"/>
        <v>13</v>
      </c>
      <c r="V19" s="60">
        <f>VLOOKUP($A19,'Return Data'!$B$7:$R$2292,17,0)</f>
        <v>3.8031000000000001</v>
      </c>
      <c r="W19" s="61">
        <f t="shared" si="10"/>
        <v>21</v>
      </c>
      <c r="X19" s="60">
        <f>VLOOKUP($A19,'Return Data'!$B$7:$R$2292,14,0)</f>
        <v>3.6185999999999998</v>
      </c>
      <c r="Y19" s="61">
        <f>RANK(X19,X$8:X$36,0)</f>
        <v>8</v>
      </c>
      <c r="Z19" s="60">
        <f>VLOOKUP($A19,'Return Data'!$B$7:$R$2292,16,0)</f>
        <v>4.0861999999999998</v>
      </c>
      <c r="AA19" s="62">
        <f t="shared" si="9"/>
        <v>10</v>
      </c>
    </row>
    <row r="20" spans="1:27" x14ac:dyDescent="0.3">
      <c r="A20" s="58" t="s">
        <v>1198</v>
      </c>
      <c r="B20" s="59">
        <f>VLOOKUP($A20,'Return Data'!$B$7:$R$2292,3,0)</f>
        <v>44920</v>
      </c>
      <c r="C20" s="60">
        <f>VLOOKUP($A20,'Return Data'!$B$7:$R$2292,4,0)</f>
        <v>1137.4132</v>
      </c>
      <c r="D20" s="60">
        <f>VLOOKUP($A20,'Return Data'!$B$7:$R$2292,5,0)</f>
        <v>5.8766999999999996</v>
      </c>
      <c r="E20" s="61">
        <f t="shared" si="0"/>
        <v>28</v>
      </c>
      <c r="F20" s="60">
        <f>VLOOKUP($A20,'Return Data'!$B$7:$R$2292,6,0)</f>
        <v>5.8764000000000003</v>
      </c>
      <c r="G20" s="61">
        <f t="shared" si="1"/>
        <v>28</v>
      </c>
      <c r="H20" s="60">
        <f>VLOOKUP($A20,'Return Data'!$B$7:$R$2292,7,0)</f>
        <v>5.8962000000000003</v>
      </c>
      <c r="I20" s="61">
        <f t="shared" si="2"/>
        <v>27</v>
      </c>
      <c r="J20" s="60">
        <f>VLOOKUP($A20,'Return Data'!$B$7:$R$2292,8,0)</f>
        <v>5.8315000000000001</v>
      </c>
      <c r="K20" s="61">
        <f t="shared" si="3"/>
        <v>27</v>
      </c>
      <c r="L20" s="60">
        <f>VLOOKUP($A20,'Return Data'!$B$7:$R$2292,9,0)</f>
        <v>5.6326999999999998</v>
      </c>
      <c r="M20" s="61">
        <f t="shared" si="4"/>
        <v>28</v>
      </c>
      <c r="N20" s="60">
        <f>VLOOKUP($A20,'Return Data'!$B$7:$R$2292,10,0)</f>
        <v>5.7061000000000002</v>
      </c>
      <c r="O20" s="61">
        <f t="shared" si="5"/>
        <v>27</v>
      </c>
      <c r="P20" s="60">
        <f>VLOOKUP($A20,'Return Data'!$B$7:$R$2292,11,0)</f>
        <v>5.3089000000000004</v>
      </c>
      <c r="Q20" s="61">
        <f t="shared" si="6"/>
        <v>27</v>
      </c>
      <c r="R20" s="60">
        <f>VLOOKUP($A20,'Return Data'!$B$7:$R$2292,12,0)</f>
        <v>4.7938000000000001</v>
      </c>
      <c r="S20" s="61">
        <f t="shared" si="7"/>
        <v>28</v>
      </c>
      <c r="T20" s="60">
        <f>VLOOKUP($A20,'Return Data'!$B$7:$R$2292,13,0)</f>
        <v>4.4318999999999997</v>
      </c>
      <c r="U20" s="61">
        <f t="shared" si="8"/>
        <v>26</v>
      </c>
      <c r="V20" s="60">
        <f>VLOOKUP($A20,'Return Data'!$B$7:$R$2292,17,0)</f>
        <v>3.7178</v>
      </c>
      <c r="W20" s="61">
        <f t="shared" si="10"/>
        <v>26</v>
      </c>
      <c r="X20" s="60"/>
      <c r="Y20" s="61"/>
      <c r="Z20" s="60">
        <f>VLOOKUP($A20,'Return Data'!$B$7:$R$2292,16,0)</f>
        <v>3.7818999999999998</v>
      </c>
      <c r="AA20" s="62">
        <f t="shared" si="9"/>
        <v>24</v>
      </c>
    </row>
    <row r="21" spans="1:27" x14ac:dyDescent="0.3">
      <c r="A21" s="58" t="s">
        <v>1200</v>
      </c>
      <c r="B21" s="59">
        <f>VLOOKUP($A21,'Return Data'!$B$7:$R$2292,3,0)</f>
        <v>44920</v>
      </c>
      <c r="C21" s="60">
        <f>VLOOKUP($A21,'Return Data'!$B$7:$R$2292,4,0)</f>
        <v>1112.3496</v>
      </c>
      <c r="D21" s="60">
        <f>VLOOKUP($A21,'Return Data'!$B$7:$R$2292,5,0)</f>
        <v>6.2618999999999998</v>
      </c>
      <c r="E21" s="61">
        <f t="shared" si="0"/>
        <v>11</v>
      </c>
      <c r="F21" s="60">
        <f>VLOOKUP($A21,'Return Data'!$B$7:$R$2292,6,0)</f>
        <v>6.2651000000000003</v>
      </c>
      <c r="G21" s="61">
        <f t="shared" si="1"/>
        <v>9</v>
      </c>
      <c r="H21" s="60">
        <f>VLOOKUP($A21,'Return Data'!$B$7:$R$2292,7,0)</f>
        <v>6.2664</v>
      </c>
      <c r="I21" s="61">
        <f t="shared" si="2"/>
        <v>9</v>
      </c>
      <c r="J21" s="60">
        <f>VLOOKUP($A21,'Return Data'!$B$7:$R$2292,8,0)</f>
        <v>6.1638000000000002</v>
      </c>
      <c r="K21" s="61">
        <f t="shared" si="3"/>
        <v>5</v>
      </c>
      <c r="L21" s="60">
        <f>VLOOKUP($A21,'Return Data'!$B$7:$R$2292,9,0)</f>
        <v>5.9109999999999996</v>
      </c>
      <c r="M21" s="61">
        <f t="shared" si="4"/>
        <v>9</v>
      </c>
      <c r="N21" s="60">
        <f>VLOOKUP($A21,'Return Data'!$B$7:$R$2292,10,0)</f>
        <v>5.8574999999999999</v>
      </c>
      <c r="O21" s="61">
        <f t="shared" si="5"/>
        <v>9</v>
      </c>
      <c r="P21" s="60">
        <f>VLOOKUP($A21,'Return Data'!$B$7:$R$2292,11,0)</f>
        <v>5.4454000000000002</v>
      </c>
      <c r="Q21" s="61">
        <f t="shared" si="6"/>
        <v>7</v>
      </c>
      <c r="R21" s="60">
        <f>VLOOKUP($A21,'Return Data'!$B$7:$R$2292,12,0)</f>
        <v>4.9452999999999996</v>
      </c>
      <c r="S21" s="61">
        <f t="shared" si="7"/>
        <v>9</v>
      </c>
      <c r="T21" s="60">
        <f>VLOOKUP($A21,'Return Data'!$B$7:$R$2292,13,0)</f>
        <v>4.5787000000000004</v>
      </c>
      <c r="U21" s="61">
        <f t="shared" si="8"/>
        <v>8</v>
      </c>
      <c r="V21" s="60">
        <f>VLOOKUP($A21,'Return Data'!$B$7:$R$2292,17,0)</f>
        <v>3.8401000000000001</v>
      </c>
      <c r="W21" s="61">
        <f t="shared" si="10"/>
        <v>9</v>
      </c>
      <c r="X21" s="60"/>
      <c r="Y21" s="61"/>
      <c r="Z21" s="60">
        <f>VLOOKUP($A21,'Return Data'!$B$7:$R$2292,16,0)</f>
        <v>3.6570999999999998</v>
      </c>
      <c r="AA21" s="62">
        <f t="shared" si="9"/>
        <v>27</v>
      </c>
    </row>
    <row r="22" spans="1:27" x14ac:dyDescent="0.3">
      <c r="A22" s="58" t="s">
        <v>1202</v>
      </c>
      <c r="B22" s="59">
        <f>VLOOKUP($A22,'Return Data'!$B$7:$R$2292,3,0)</f>
        <v>44920</v>
      </c>
      <c r="C22" s="60">
        <f>VLOOKUP($A22,'Return Data'!$B$7:$R$2292,4,0)</f>
        <v>1120.2101</v>
      </c>
      <c r="D22" s="60">
        <f>VLOOKUP($A22,'Return Data'!$B$7:$R$2292,5,0)</f>
        <v>6.1234000000000002</v>
      </c>
      <c r="E22" s="61">
        <f t="shared" si="0"/>
        <v>26</v>
      </c>
      <c r="F22" s="60">
        <f>VLOOKUP($A22,'Return Data'!$B$7:$R$2292,6,0)</f>
        <v>6.1254999999999997</v>
      </c>
      <c r="G22" s="61">
        <f t="shared" si="1"/>
        <v>25</v>
      </c>
      <c r="H22" s="60">
        <f>VLOOKUP($A22,'Return Data'!$B$7:$R$2292,7,0)</f>
        <v>6.0777999999999999</v>
      </c>
      <c r="I22" s="61">
        <f t="shared" si="2"/>
        <v>26</v>
      </c>
      <c r="J22" s="60">
        <f>VLOOKUP($A22,'Return Data'!$B$7:$R$2292,8,0)</f>
        <v>5.9481000000000002</v>
      </c>
      <c r="K22" s="61">
        <f t="shared" si="3"/>
        <v>26</v>
      </c>
      <c r="L22" s="60">
        <f>VLOOKUP($A22,'Return Data'!$B$7:$R$2292,9,0)</f>
        <v>5.7323000000000004</v>
      </c>
      <c r="M22" s="61">
        <f t="shared" si="4"/>
        <v>26</v>
      </c>
      <c r="N22" s="60">
        <f>VLOOKUP($A22,'Return Data'!$B$7:$R$2292,10,0)</f>
        <v>5.6969000000000003</v>
      </c>
      <c r="O22" s="61">
        <f t="shared" si="5"/>
        <v>28</v>
      </c>
      <c r="P22" s="60">
        <f>VLOOKUP($A22,'Return Data'!$B$7:$R$2292,11,0)</f>
        <v>5.2698</v>
      </c>
      <c r="Q22" s="61">
        <f t="shared" si="6"/>
        <v>28</v>
      </c>
      <c r="R22" s="60">
        <f>VLOOKUP($A22,'Return Data'!$B$7:$R$2292,12,0)</f>
        <v>4.7968000000000002</v>
      </c>
      <c r="S22" s="61">
        <f t="shared" si="7"/>
        <v>27</v>
      </c>
      <c r="T22" s="60">
        <f>VLOOKUP($A22,'Return Data'!$B$7:$R$2292,13,0)</f>
        <v>4.4317000000000002</v>
      </c>
      <c r="U22" s="61">
        <f t="shared" si="8"/>
        <v>27</v>
      </c>
      <c r="V22" s="60">
        <f>VLOOKUP($A22,'Return Data'!$B$7:$R$2292,17,0)</f>
        <v>3.7269000000000001</v>
      </c>
      <c r="W22" s="61">
        <f t="shared" si="10"/>
        <v>25</v>
      </c>
      <c r="X22" s="60"/>
      <c r="Y22" s="61"/>
      <c r="Z22" s="60">
        <f>VLOOKUP($A22,'Return Data'!$B$7:$R$2292,16,0)</f>
        <v>3.6427999999999998</v>
      </c>
      <c r="AA22" s="62">
        <f t="shared" si="9"/>
        <v>28</v>
      </c>
    </row>
    <row r="23" spans="1:27" x14ac:dyDescent="0.3">
      <c r="A23" s="58" t="s">
        <v>1204</v>
      </c>
      <c r="B23" s="59">
        <f>VLOOKUP($A23,'Return Data'!$B$7:$R$2292,3,0)</f>
        <v>44920</v>
      </c>
      <c r="C23" s="60">
        <f>VLOOKUP($A23,'Return Data'!$B$7:$R$2292,4,0)</f>
        <v>1118.1847</v>
      </c>
      <c r="D23" s="60">
        <f>VLOOKUP($A23,'Return Data'!$B$7:$R$2292,5,0)</f>
        <v>6.2945000000000002</v>
      </c>
      <c r="E23" s="61">
        <f t="shared" si="0"/>
        <v>6</v>
      </c>
      <c r="F23" s="60">
        <f>VLOOKUP($A23,'Return Data'!$B$7:$R$2292,6,0)</f>
        <v>6.2967000000000004</v>
      </c>
      <c r="G23" s="61">
        <f t="shared" si="1"/>
        <v>4</v>
      </c>
      <c r="H23" s="60">
        <f>VLOOKUP($A23,'Return Data'!$B$7:$R$2292,7,0)</f>
        <v>6.2725</v>
      </c>
      <c r="I23" s="61">
        <f t="shared" si="2"/>
        <v>8</v>
      </c>
      <c r="J23" s="60">
        <f>VLOOKUP($A23,'Return Data'!$B$7:$R$2292,8,0)</f>
        <v>6.1580000000000004</v>
      </c>
      <c r="K23" s="61">
        <f t="shared" si="3"/>
        <v>7</v>
      </c>
      <c r="L23" s="60">
        <f>VLOOKUP($A23,'Return Data'!$B$7:$R$2292,9,0)</f>
        <v>5.8981000000000003</v>
      </c>
      <c r="M23" s="61">
        <f t="shared" si="4"/>
        <v>12</v>
      </c>
      <c r="N23" s="60">
        <f>VLOOKUP($A23,'Return Data'!$B$7:$R$2292,10,0)</f>
        <v>5.8475000000000001</v>
      </c>
      <c r="O23" s="61">
        <f t="shared" si="5"/>
        <v>12</v>
      </c>
      <c r="P23" s="60">
        <f>VLOOKUP($A23,'Return Data'!$B$7:$R$2292,11,0)</f>
        <v>5.4287999999999998</v>
      </c>
      <c r="Q23" s="61">
        <f t="shared" si="6"/>
        <v>11</v>
      </c>
      <c r="R23" s="60">
        <f>VLOOKUP($A23,'Return Data'!$B$7:$R$2292,12,0)</f>
        <v>4.9276</v>
      </c>
      <c r="S23" s="61">
        <f t="shared" si="7"/>
        <v>11</v>
      </c>
      <c r="T23" s="60">
        <f>VLOOKUP($A23,'Return Data'!$B$7:$R$2292,13,0)</f>
        <v>4.5627000000000004</v>
      </c>
      <c r="U23" s="61">
        <f t="shared" si="8"/>
        <v>12</v>
      </c>
      <c r="V23" s="60">
        <f>VLOOKUP($A23,'Return Data'!$B$7:$R$2292,17,0)</f>
        <v>3.8521000000000001</v>
      </c>
      <c r="W23" s="61">
        <f t="shared" si="10"/>
        <v>7</v>
      </c>
      <c r="X23" s="60"/>
      <c r="Y23" s="61"/>
      <c r="Z23" s="60">
        <f>VLOOKUP($A23,'Return Data'!$B$7:$R$2292,16,0)</f>
        <v>3.7143000000000002</v>
      </c>
      <c r="AA23" s="62">
        <f t="shared" si="9"/>
        <v>25</v>
      </c>
    </row>
    <row r="24" spans="1:27" x14ac:dyDescent="0.3">
      <c r="A24" s="58" t="s">
        <v>1206</v>
      </c>
      <c r="B24" s="59">
        <f>VLOOKUP($A24,'Return Data'!$B$7:$R$2292,3,0)</f>
        <v>44920</v>
      </c>
      <c r="C24" s="60">
        <f>VLOOKUP($A24,'Return Data'!$B$7:$R$2292,4,0)</f>
        <v>1172.0273</v>
      </c>
      <c r="D24" s="60">
        <f>VLOOKUP($A24,'Return Data'!$B$7:$R$2292,5,0)</f>
        <v>6.1886000000000001</v>
      </c>
      <c r="E24" s="61">
        <f t="shared" si="0"/>
        <v>23</v>
      </c>
      <c r="F24" s="60">
        <f>VLOOKUP($A24,'Return Data'!$B$7:$R$2292,6,0)</f>
        <v>6.1890999999999998</v>
      </c>
      <c r="G24" s="61">
        <f t="shared" si="1"/>
        <v>20</v>
      </c>
      <c r="H24" s="60">
        <f>VLOOKUP($A24,'Return Data'!$B$7:$R$2292,7,0)</f>
        <v>6.24</v>
      </c>
      <c r="I24" s="61">
        <f t="shared" si="2"/>
        <v>15</v>
      </c>
      <c r="J24" s="60">
        <f>VLOOKUP($A24,'Return Data'!$B$7:$R$2292,8,0)</f>
        <v>6.1265000000000001</v>
      </c>
      <c r="K24" s="61">
        <f t="shared" si="3"/>
        <v>17</v>
      </c>
      <c r="L24" s="60">
        <f>VLOOKUP($A24,'Return Data'!$B$7:$R$2292,9,0)</f>
        <v>5.8803999999999998</v>
      </c>
      <c r="M24" s="61">
        <f t="shared" si="4"/>
        <v>16</v>
      </c>
      <c r="N24" s="60">
        <f>VLOOKUP($A24,'Return Data'!$B$7:$R$2292,10,0)</f>
        <v>5.8125</v>
      </c>
      <c r="O24" s="61">
        <f t="shared" si="5"/>
        <v>22</v>
      </c>
      <c r="P24" s="60">
        <f>VLOOKUP($A24,'Return Data'!$B$7:$R$2292,11,0)</f>
        <v>5.3955000000000002</v>
      </c>
      <c r="Q24" s="61">
        <f t="shared" si="6"/>
        <v>21</v>
      </c>
      <c r="R24" s="60">
        <f>VLOOKUP($A24,'Return Data'!$B$7:$R$2292,12,0)</f>
        <v>4.9070999999999998</v>
      </c>
      <c r="S24" s="61">
        <f t="shared" si="7"/>
        <v>21</v>
      </c>
      <c r="T24" s="60">
        <f>VLOOKUP($A24,'Return Data'!$B$7:$R$2292,13,0)</f>
        <v>4.5366999999999997</v>
      </c>
      <c r="U24" s="61">
        <f t="shared" si="8"/>
        <v>22</v>
      </c>
      <c r="V24" s="60">
        <f>VLOOKUP($A24,'Return Data'!$B$7:$R$2292,17,0)</f>
        <v>3.8001</v>
      </c>
      <c r="W24" s="61">
        <f t="shared" si="10"/>
        <v>22</v>
      </c>
      <c r="X24" s="60">
        <f>VLOOKUP($A24,'Return Data'!$B$7:$R$2292,14,0)</f>
        <v>3.6337000000000002</v>
      </c>
      <c r="Y24" s="61">
        <f>RANK(X24,X$8:X$36,0)</f>
        <v>6</v>
      </c>
      <c r="Z24" s="60">
        <f>VLOOKUP($A24,'Return Data'!$B$7:$R$2292,16,0)</f>
        <v>4.1055000000000001</v>
      </c>
      <c r="AA24" s="62">
        <f t="shared" si="9"/>
        <v>9</v>
      </c>
    </row>
    <row r="25" spans="1:27" x14ac:dyDescent="0.3">
      <c r="A25" s="58" t="s">
        <v>1208</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1210</v>
      </c>
      <c r="B26" s="59">
        <f>VLOOKUP($A26,'Return Data'!$B$7:$R$2292,3,0)</f>
        <v>44920</v>
      </c>
      <c r="C26" s="60">
        <f>VLOOKUP($A26,'Return Data'!$B$7:$R$2292,4,0)</f>
        <v>1138.009</v>
      </c>
      <c r="D26" s="60">
        <f>VLOOKUP($A26,'Return Data'!$B$7:$R$2292,5,0)</f>
        <v>6.2104999999999997</v>
      </c>
      <c r="E26" s="61">
        <f t="shared" si="0"/>
        <v>19</v>
      </c>
      <c r="F26" s="60">
        <f>VLOOKUP($A26,'Return Data'!$B$7:$R$2292,6,0)</f>
        <v>6.1387999999999998</v>
      </c>
      <c r="G26" s="61">
        <f t="shared" si="1"/>
        <v>24</v>
      </c>
      <c r="H26" s="60">
        <f>VLOOKUP($A26,'Return Data'!$B$7:$R$2292,7,0)</f>
        <v>6.2187000000000001</v>
      </c>
      <c r="I26" s="61">
        <f t="shared" si="2"/>
        <v>21</v>
      </c>
      <c r="J26" s="60">
        <f>VLOOKUP($A26,'Return Data'!$B$7:$R$2292,8,0)</f>
        <v>6.1043000000000003</v>
      </c>
      <c r="K26" s="61">
        <f t="shared" si="3"/>
        <v>21</v>
      </c>
      <c r="L26" s="60">
        <f>VLOOKUP($A26,'Return Data'!$B$7:$R$2292,9,0)</f>
        <v>5.8494000000000002</v>
      </c>
      <c r="M26" s="61">
        <f t="shared" si="4"/>
        <v>22</v>
      </c>
      <c r="N26" s="60">
        <f>VLOOKUP($A26,'Return Data'!$B$7:$R$2292,10,0)</f>
        <v>5.8106999999999998</v>
      </c>
      <c r="O26" s="61">
        <f t="shared" si="5"/>
        <v>23</v>
      </c>
      <c r="P26" s="60">
        <f>VLOOKUP($A26,'Return Data'!$B$7:$R$2292,11,0)</f>
        <v>5.4093999999999998</v>
      </c>
      <c r="Q26" s="61">
        <f t="shared" si="6"/>
        <v>17</v>
      </c>
      <c r="R26" s="60">
        <f>VLOOKUP($A26,'Return Data'!$B$7:$R$2292,12,0)</f>
        <v>4.9116</v>
      </c>
      <c r="S26" s="61">
        <f t="shared" si="7"/>
        <v>18</v>
      </c>
      <c r="T26" s="60">
        <f>VLOOKUP($A26,'Return Data'!$B$7:$R$2292,13,0)</f>
        <v>4.5430000000000001</v>
      </c>
      <c r="U26" s="61">
        <f t="shared" si="8"/>
        <v>17</v>
      </c>
      <c r="V26" s="60">
        <f>VLOOKUP($A26,'Return Data'!$B$7:$R$2292,17,0)</f>
        <v>3.8058000000000001</v>
      </c>
      <c r="W26" s="61">
        <f t="shared" si="10"/>
        <v>18</v>
      </c>
      <c r="X26" s="60"/>
      <c r="Y26" s="61"/>
      <c r="Z26" s="60">
        <f>VLOOKUP($A26,'Return Data'!$B$7:$R$2292,16,0)</f>
        <v>3.8117999999999999</v>
      </c>
      <c r="AA26" s="62">
        <f t="shared" si="9"/>
        <v>21</v>
      </c>
    </row>
    <row r="27" spans="1:27" x14ac:dyDescent="0.3">
      <c r="A27" s="58" t="s">
        <v>1212</v>
      </c>
      <c r="B27" s="59">
        <f>VLOOKUP($A27,'Return Data'!$B$7:$R$2292,3,0)</f>
        <v>44920</v>
      </c>
      <c r="C27" s="60">
        <f>VLOOKUP($A27,'Return Data'!$B$7:$R$2292,4,0)</f>
        <v>1137.4684</v>
      </c>
      <c r="D27" s="60">
        <f>VLOOKUP($A27,'Return Data'!$B$7:$R$2292,5,0)</f>
        <v>6.2423000000000002</v>
      </c>
      <c r="E27" s="61">
        <f t="shared" si="0"/>
        <v>13</v>
      </c>
      <c r="F27" s="60">
        <f>VLOOKUP($A27,'Return Data'!$B$7:$R$2292,6,0)</f>
        <v>6.2445000000000004</v>
      </c>
      <c r="G27" s="61">
        <f t="shared" si="1"/>
        <v>13</v>
      </c>
      <c r="H27" s="60">
        <f>VLOOKUP($A27,'Return Data'!$B$7:$R$2292,7,0)</f>
        <v>6.2662000000000004</v>
      </c>
      <c r="I27" s="61">
        <f t="shared" si="2"/>
        <v>10</v>
      </c>
      <c r="J27" s="60">
        <f>VLOOKUP($A27,'Return Data'!$B$7:$R$2292,8,0)</f>
        <v>6.1386000000000003</v>
      </c>
      <c r="K27" s="61">
        <f t="shared" si="3"/>
        <v>13</v>
      </c>
      <c r="L27" s="60">
        <f>VLOOKUP($A27,'Return Data'!$B$7:$R$2292,9,0)</f>
        <v>5.8918999999999997</v>
      </c>
      <c r="M27" s="61">
        <f t="shared" si="4"/>
        <v>15</v>
      </c>
      <c r="N27" s="60">
        <f>VLOOKUP($A27,'Return Data'!$B$7:$R$2292,10,0)</f>
        <v>5.8135000000000003</v>
      </c>
      <c r="O27" s="61">
        <f t="shared" si="5"/>
        <v>21</v>
      </c>
      <c r="P27" s="60">
        <f>VLOOKUP($A27,'Return Data'!$B$7:$R$2292,11,0)</f>
        <v>5.4165000000000001</v>
      </c>
      <c r="Q27" s="61">
        <f t="shared" si="6"/>
        <v>13</v>
      </c>
      <c r="R27" s="60">
        <f>VLOOKUP($A27,'Return Data'!$B$7:$R$2292,12,0)</f>
        <v>4.9226000000000001</v>
      </c>
      <c r="S27" s="61">
        <f t="shared" si="7"/>
        <v>14</v>
      </c>
      <c r="T27" s="60">
        <f>VLOOKUP($A27,'Return Data'!$B$7:$R$2292,13,0)</f>
        <v>4.5682</v>
      </c>
      <c r="U27" s="61">
        <f t="shared" si="8"/>
        <v>11</v>
      </c>
      <c r="V27" s="60">
        <f>VLOOKUP($A27,'Return Data'!$B$7:$R$2292,17,0)</f>
        <v>3.8439000000000001</v>
      </c>
      <c r="W27" s="61">
        <f t="shared" si="10"/>
        <v>8</v>
      </c>
      <c r="X27" s="60"/>
      <c r="Y27" s="61"/>
      <c r="Z27" s="60">
        <f>VLOOKUP($A27,'Return Data'!$B$7:$R$2292,16,0)</f>
        <v>3.8296000000000001</v>
      </c>
      <c r="AA27" s="62">
        <f t="shared" si="9"/>
        <v>20</v>
      </c>
    </row>
    <row r="28" spans="1:27" x14ac:dyDescent="0.3">
      <c r="A28" s="58" t="s">
        <v>1214</v>
      </c>
      <c r="B28" s="59">
        <f>VLOOKUP($A28,'Return Data'!$B$7:$R$2292,3,0)</f>
        <v>44920</v>
      </c>
      <c r="C28" s="60">
        <f>VLOOKUP($A28,'Return Data'!$B$7:$R$2292,4,0)</f>
        <v>1126.8169</v>
      </c>
      <c r="D28" s="60">
        <f>VLOOKUP($A28,'Return Data'!$B$7:$R$2292,5,0)</f>
        <v>6.3769999999999998</v>
      </c>
      <c r="E28" s="61">
        <f t="shared" si="0"/>
        <v>1</v>
      </c>
      <c r="F28" s="60">
        <f>VLOOKUP($A28,'Return Data'!$B$7:$R$2292,6,0)</f>
        <v>6.3651</v>
      </c>
      <c r="G28" s="61">
        <f t="shared" si="1"/>
        <v>1</v>
      </c>
      <c r="H28" s="60">
        <f>VLOOKUP($A28,'Return Data'!$B$7:$R$2292,7,0)</f>
        <v>6.3547000000000002</v>
      </c>
      <c r="I28" s="61">
        <f t="shared" si="2"/>
        <v>2</v>
      </c>
      <c r="J28" s="60">
        <f>VLOOKUP($A28,'Return Data'!$B$7:$R$2292,8,0)</f>
        <v>6.2016</v>
      </c>
      <c r="K28" s="61">
        <f t="shared" si="3"/>
        <v>3</v>
      </c>
      <c r="L28" s="60">
        <f>VLOOKUP($A28,'Return Data'!$B$7:$R$2292,9,0)</f>
        <v>5.9562999999999997</v>
      </c>
      <c r="M28" s="61">
        <f t="shared" si="4"/>
        <v>3</v>
      </c>
      <c r="N28" s="60">
        <f>VLOOKUP($A28,'Return Data'!$B$7:$R$2292,10,0)</f>
        <v>5.8695000000000004</v>
      </c>
      <c r="O28" s="61">
        <f t="shared" si="5"/>
        <v>7</v>
      </c>
      <c r="P28" s="60">
        <f>VLOOKUP($A28,'Return Data'!$B$7:$R$2292,11,0)</f>
        <v>5.4414999999999996</v>
      </c>
      <c r="Q28" s="61">
        <f t="shared" si="6"/>
        <v>8</v>
      </c>
      <c r="R28" s="60">
        <f>VLOOKUP($A28,'Return Data'!$B$7:$R$2292,12,0)</f>
        <v>4.9520999999999997</v>
      </c>
      <c r="S28" s="61">
        <f t="shared" si="7"/>
        <v>7</v>
      </c>
      <c r="T28" s="60">
        <f>VLOOKUP($A28,'Return Data'!$B$7:$R$2292,13,0)</f>
        <v>4.5923999999999996</v>
      </c>
      <c r="U28" s="61">
        <f t="shared" si="8"/>
        <v>6</v>
      </c>
      <c r="V28" s="60">
        <f>VLOOKUP($A28,'Return Data'!$B$7:$R$2292,17,0)</f>
        <v>3.8702000000000001</v>
      </c>
      <c r="W28" s="61">
        <f t="shared" si="10"/>
        <v>4</v>
      </c>
      <c r="X28" s="60"/>
      <c r="Y28" s="61"/>
      <c r="Z28" s="60">
        <f>VLOOKUP($A28,'Return Data'!$B$7:$R$2292,16,0)</f>
        <v>3.8048999999999999</v>
      </c>
      <c r="AA28" s="62">
        <f t="shared" si="9"/>
        <v>22</v>
      </c>
    </row>
    <row r="29" spans="1:27" x14ac:dyDescent="0.3">
      <c r="A29" s="58" t="s">
        <v>1216</v>
      </c>
      <c r="B29" s="59">
        <f>VLOOKUP($A29,'Return Data'!$B$7:$R$2292,3,0)</f>
        <v>44920</v>
      </c>
      <c r="C29" s="60">
        <f>VLOOKUP($A29,'Return Data'!$B$7:$R$2292,4,0)</f>
        <v>117.916</v>
      </c>
      <c r="D29" s="60">
        <f>VLOOKUP($A29,'Return Data'!$B$7:$R$2292,5,0)</f>
        <v>6.3158000000000003</v>
      </c>
      <c r="E29" s="61">
        <f t="shared" si="0"/>
        <v>4</v>
      </c>
      <c r="F29" s="60">
        <f>VLOOKUP($A29,'Return Data'!$B$7:$R$2292,6,0)</f>
        <v>6.2455999999999996</v>
      </c>
      <c r="G29" s="61">
        <f t="shared" si="1"/>
        <v>12</v>
      </c>
      <c r="H29" s="60">
        <f>VLOOKUP($A29,'Return Data'!$B$7:$R$2292,7,0)</f>
        <v>6.2603</v>
      </c>
      <c r="I29" s="61">
        <f t="shared" si="2"/>
        <v>12</v>
      </c>
      <c r="J29" s="60">
        <f>VLOOKUP($A29,'Return Data'!$B$7:$R$2292,8,0)</f>
        <v>6.1388999999999996</v>
      </c>
      <c r="K29" s="61">
        <f t="shared" si="3"/>
        <v>12</v>
      </c>
      <c r="L29" s="60">
        <f>VLOOKUP($A29,'Return Data'!$B$7:$R$2292,9,0)</f>
        <v>5.9099000000000004</v>
      </c>
      <c r="M29" s="61">
        <f t="shared" si="4"/>
        <v>10</v>
      </c>
      <c r="N29" s="60">
        <f>VLOOKUP($A29,'Return Data'!$B$7:$R$2292,10,0)</f>
        <v>5.8479999999999999</v>
      </c>
      <c r="O29" s="61">
        <f t="shared" si="5"/>
        <v>11</v>
      </c>
      <c r="P29" s="60">
        <f>VLOOKUP($A29,'Return Data'!$B$7:$R$2292,11,0)</f>
        <v>5.4321000000000002</v>
      </c>
      <c r="Q29" s="61">
        <f t="shared" si="6"/>
        <v>10</v>
      </c>
      <c r="R29" s="60">
        <f>VLOOKUP($A29,'Return Data'!$B$7:$R$2292,12,0)</f>
        <v>4.9398</v>
      </c>
      <c r="S29" s="61">
        <f t="shared" si="7"/>
        <v>10</v>
      </c>
      <c r="T29" s="60">
        <f>VLOOKUP($A29,'Return Data'!$B$7:$R$2292,13,0)</f>
        <v>4.5701000000000001</v>
      </c>
      <c r="U29" s="61">
        <f t="shared" si="8"/>
        <v>10</v>
      </c>
      <c r="V29" s="60">
        <f>VLOOKUP($A29,'Return Data'!$B$7:$R$2292,17,0)</f>
        <v>3.8264</v>
      </c>
      <c r="W29" s="61">
        <f t="shared" si="10"/>
        <v>11</v>
      </c>
      <c r="X29" s="60">
        <f>VLOOKUP($A29,'Return Data'!$B$7:$R$2292,14,0)</f>
        <v>3.6724000000000001</v>
      </c>
      <c r="Y29" s="61">
        <f>RANK(X29,X$8:X$36,0)</f>
        <v>3</v>
      </c>
      <c r="Z29" s="60">
        <f>VLOOKUP($A29,'Return Data'!$B$7:$R$2292,16,0)</f>
        <v>4.1826999999999996</v>
      </c>
      <c r="AA29" s="62">
        <f t="shared" si="9"/>
        <v>8</v>
      </c>
    </row>
    <row r="30" spans="1:27" x14ac:dyDescent="0.3">
      <c r="A30" s="58" t="s">
        <v>1218</v>
      </c>
      <c r="B30" s="59">
        <f>VLOOKUP($A30,'Return Data'!$B$7:$R$2292,3,0)</f>
        <v>44920</v>
      </c>
      <c r="C30" s="60">
        <f>VLOOKUP($A30,'Return Data'!$B$7:$R$2292,4,0)</f>
        <v>1135.2456999999999</v>
      </c>
      <c r="D30" s="60">
        <f>VLOOKUP($A30,'Return Data'!$B$7:$R$2292,5,0)</f>
        <v>6.2674000000000003</v>
      </c>
      <c r="E30" s="61">
        <f t="shared" si="0"/>
        <v>9</v>
      </c>
      <c r="F30" s="60">
        <f>VLOOKUP($A30,'Return Data'!$B$7:$R$2292,6,0)</f>
        <v>6.2374000000000001</v>
      </c>
      <c r="G30" s="61">
        <f t="shared" si="1"/>
        <v>14</v>
      </c>
      <c r="H30" s="60">
        <f>VLOOKUP($A30,'Return Data'!$B$7:$R$2292,7,0)</f>
        <v>6.2361000000000004</v>
      </c>
      <c r="I30" s="61">
        <f t="shared" si="2"/>
        <v>16</v>
      </c>
      <c r="J30" s="60">
        <f>VLOOKUP($A30,'Return Data'!$B$7:$R$2292,8,0)</f>
        <v>6.1298000000000004</v>
      </c>
      <c r="K30" s="61">
        <f t="shared" si="3"/>
        <v>15</v>
      </c>
      <c r="L30" s="60">
        <f>VLOOKUP($A30,'Return Data'!$B$7:$R$2292,9,0)</f>
        <v>5.9208999999999996</v>
      </c>
      <c r="M30" s="61">
        <f t="shared" si="4"/>
        <v>8</v>
      </c>
      <c r="N30" s="60">
        <f>VLOOKUP($A30,'Return Data'!$B$7:$R$2292,10,0)</f>
        <v>5.8537999999999997</v>
      </c>
      <c r="O30" s="61">
        <f t="shared" si="5"/>
        <v>10</v>
      </c>
      <c r="P30" s="60">
        <f>VLOOKUP($A30,'Return Data'!$B$7:$R$2292,11,0)</f>
        <v>5.4771999999999998</v>
      </c>
      <c r="Q30" s="61">
        <f t="shared" si="6"/>
        <v>4</v>
      </c>
      <c r="R30" s="60">
        <f>VLOOKUP($A30,'Return Data'!$B$7:$R$2292,12,0)</f>
        <v>4.9649999999999999</v>
      </c>
      <c r="S30" s="61">
        <f t="shared" si="7"/>
        <v>6</v>
      </c>
      <c r="T30" s="60">
        <f>VLOOKUP($A30,'Return Data'!$B$7:$R$2292,13,0)</f>
        <v>4.6031000000000004</v>
      </c>
      <c r="U30" s="61">
        <f t="shared" si="8"/>
        <v>4</v>
      </c>
      <c r="V30" s="60">
        <f>VLOOKUP($A30,'Return Data'!$B$7:$R$2292,17,0)</f>
        <v>3.8862999999999999</v>
      </c>
      <c r="W30" s="61">
        <f t="shared" si="10"/>
        <v>1</v>
      </c>
      <c r="X30" s="60"/>
      <c r="Y30" s="61"/>
      <c r="Z30" s="60">
        <f>VLOOKUP($A30,'Return Data'!$B$7:$R$2292,16,0)</f>
        <v>3.8809999999999998</v>
      </c>
      <c r="AA30" s="62">
        <f t="shared" si="9"/>
        <v>19</v>
      </c>
    </row>
    <row r="31" spans="1:27" x14ac:dyDescent="0.3">
      <c r="A31" s="58" t="s">
        <v>1220</v>
      </c>
      <c r="B31" s="59">
        <f>VLOOKUP($A31,'Return Data'!$B$7:$R$2292,3,0)</f>
        <v>44920</v>
      </c>
      <c r="C31" s="60">
        <f>VLOOKUP($A31,'Return Data'!$B$7:$R$2292,4,0)</f>
        <v>3550.1098999999999</v>
      </c>
      <c r="D31" s="60">
        <f>VLOOKUP($A31,'Return Data'!$B$7:$R$2292,5,0)</f>
        <v>6.1955999999999998</v>
      </c>
      <c r="E31" s="61">
        <f t="shared" si="0"/>
        <v>21</v>
      </c>
      <c r="F31" s="60">
        <f>VLOOKUP($A31,'Return Data'!$B$7:$R$2292,6,0)</f>
        <v>6.1948999999999996</v>
      </c>
      <c r="G31" s="61">
        <f t="shared" si="1"/>
        <v>18</v>
      </c>
      <c r="H31" s="60">
        <f>VLOOKUP($A31,'Return Data'!$B$7:$R$2292,7,0)</f>
        <v>6.2215999999999996</v>
      </c>
      <c r="I31" s="61">
        <f t="shared" si="2"/>
        <v>20</v>
      </c>
      <c r="J31" s="60">
        <f>VLOOKUP($A31,'Return Data'!$B$7:$R$2292,8,0)</f>
        <v>6.1102999999999996</v>
      </c>
      <c r="K31" s="61">
        <f t="shared" si="3"/>
        <v>20</v>
      </c>
      <c r="L31" s="60">
        <f>VLOOKUP($A31,'Return Data'!$B$7:$R$2292,9,0)</f>
        <v>5.8685</v>
      </c>
      <c r="M31" s="61">
        <f t="shared" si="4"/>
        <v>19</v>
      </c>
      <c r="N31" s="60">
        <f>VLOOKUP($A31,'Return Data'!$B$7:$R$2292,10,0)</f>
        <v>5.8136000000000001</v>
      </c>
      <c r="O31" s="61">
        <f t="shared" si="5"/>
        <v>20</v>
      </c>
      <c r="P31" s="60">
        <f>VLOOKUP($A31,'Return Data'!$B$7:$R$2292,11,0)</f>
        <v>5.4020000000000001</v>
      </c>
      <c r="Q31" s="61">
        <f t="shared" si="6"/>
        <v>19</v>
      </c>
      <c r="R31" s="60">
        <f>VLOOKUP($A31,'Return Data'!$B$7:$R$2292,12,0)</f>
        <v>4.9108000000000001</v>
      </c>
      <c r="S31" s="61">
        <f t="shared" si="7"/>
        <v>19</v>
      </c>
      <c r="T31" s="60">
        <f>VLOOKUP($A31,'Return Data'!$B$7:$R$2292,13,0)</f>
        <v>4.5458999999999996</v>
      </c>
      <c r="U31" s="61">
        <f t="shared" si="8"/>
        <v>15</v>
      </c>
      <c r="V31" s="60">
        <f>VLOOKUP($A31,'Return Data'!$B$7:$R$2292,17,0)</f>
        <v>3.8201000000000001</v>
      </c>
      <c r="W31" s="61">
        <f t="shared" si="10"/>
        <v>12</v>
      </c>
      <c r="X31" s="60">
        <f>VLOOKUP($A31,'Return Data'!$B$7:$R$2292,14,0)</f>
        <v>3.6534</v>
      </c>
      <c r="Y31" s="61">
        <f>RANK(X31,X$8:X$36,0)</f>
        <v>4</v>
      </c>
      <c r="Z31" s="60">
        <f>VLOOKUP($A31,'Return Data'!$B$7:$R$2292,16,0)</f>
        <v>6.4513999999999996</v>
      </c>
      <c r="AA31" s="62">
        <f t="shared" si="9"/>
        <v>1</v>
      </c>
    </row>
    <row r="32" spans="1:27" x14ac:dyDescent="0.3">
      <c r="A32" s="58" t="s">
        <v>1222</v>
      </c>
      <c r="B32" s="59">
        <f>VLOOKUP($A32,'Return Data'!$B$7:$R$2292,3,0)</f>
        <v>44920</v>
      </c>
      <c r="C32" s="60">
        <f>VLOOKUP($A32,'Return Data'!$B$7:$R$2292,4,0)</f>
        <v>1167.3605</v>
      </c>
      <c r="D32" s="60">
        <f>VLOOKUP($A32,'Return Data'!$B$7:$R$2292,5,0)</f>
        <v>6.2638999999999996</v>
      </c>
      <c r="E32" s="61">
        <f t="shared" si="0"/>
        <v>10</v>
      </c>
      <c r="F32" s="60">
        <f>VLOOKUP($A32,'Return Data'!$B$7:$R$2292,6,0)</f>
        <v>6.2607999999999997</v>
      </c>
      <c r="G32" s="61">
        <f t="shared" si="1"/>
        <v>10</v>
      </c>
      <c r="H32" s="60">
        <f>VLOOKUP($A32,'Return Data'!$B$7:$R$2292,7,0)</f>
        <v>6.2618</v>
      </c>
      <c r="I32" s="61">
        <f t="shared" si="2"/>
        <v>11</v>
      </c>
      <c r="J32" s="60">
        <f>VLOOKUP($A32,'Return Data'!$B$7:$R$2292,8,0)</f>
        <v>6.1401000000000003</v>
      </c>
      <c r="K32" s="61">
        <f t="shared" si="3"/>
        <v>11</v>
      </c>
      <c r="L32" s="60">
        <f>VLOOKUP($A32,'Return Data'!$B$7:$R$2292,9,0)</f>
        <v>5.8922999999999996</v>
      </c>
      <c r="M32" s="61">
        <f t="shared" si="4"/>
        <v>14</v>
      </c>
      <c r="N32" s="60">
        <f>VLOOKUP($A32,'Return Data'!$B$7:$R$2292,10,0)</f>
        <v>5.8181000000000003</v>
      </c>
      <c r="O32" s="61">
        <f t="shared" si="5"/>
        <v>18</v>
      </c>
      <c r="P32" s="60">
        <f>VLOOKUP($A32,'Return Data'!$B$7:$R$2292,11,0)</f>
        <v>5.3921999999999999</v>
      </c>
      <c r="Q32" s="61">
        <f t="shared" si="6"/>
        <v>22</v>
      </c>
      <c r="R32" s="60">
        <f>VLOOKUP($A32,'Return Data'!$B$7:$R$2292,12,0)</f>
        <v>4.9246999999999996</v>
      </c>
      <c r="S32" s="61">
        <f t="shared" si="7"/>
        <v>12</v>
      </c>
      <c r="T32" s="60">
        <f>VLOOKUP($A32,'Return Data'!$B$7:$R$2292,13,0)</f>
        <v>4.5382999999999996</v>
      </c>
      <c r="U32" s="61">
        <f t="shared" si="8"/>
        <v>21</v>
      </c>
      <c r="V32" s="60">
        <f>VLOOKUP($A32,'Return Data'!$B$7:$R$2292,17,0)</f>
        <v>3.7829999999999999</v>
      </c>
      <c r="W32" s="61">
        <f t="shared" si="10"/>
        <v>23</v>
      </c>
      <c r="X32" s="60"/>
      <c r="Y32" s="61"/>
      <c r="Z32" s="60">
        <f>VLOOKUP($A32,'Return Data'!$B$7:$R$2292,16,0)</f>
        <v>4.1901999999999999</v>
      </c>
      <c r="AA32" s="62">
        <f t="shared" si="9"/>
        <v>6</v>
      </c>
    </row>
    <row r="33" spans="1:27" x14ac:dyDescent="0.3">
      <c r="A33" s="58" t="s">
        <v>1224</v>
      </c>
      <c r="B33" s="59">
        <f>VLOOKUP($A33,'Return Data'!$B$7:$R$2292,3,0)</f>
        <v>44920</v>
      </c>
      <c r="C33" s="60">
        <f>VLOOKUP($A33,'Return Data'!$B$7:$R$2292,4,0)</f>
        <v>1158.5815</v>
      </c>
      <c r="D33" s="60">
        <f>VLOOKUP($A33,'Return Data'!$B$7:$R$2292,5,0)</f>
        <v>6.1664000000000003</v>
      </c>
      <c r="E33" s="61">
        <f t="shared" si="0"/>
        <v>24</v>
      </c>
      <c r="F33" s="60">
        <f>VLOOKUP($A33,'Return Data'!$B$7:$R$2292,6,0)</f>
        <v>6.1684999999999999</v>
      </c>
      <c r="G33" s="61">
        <f t="shared" si="1"/>
        <v>22</v>
      </c>
      <c r="H33" s="60">
        <f>VLOOKUP($A33,'Return Data'!$B$7:$R$2292,7,0)</f>
        <v>6.1974999999999998</v>
      </c>
      <c r="I33" s="61">
        <f t="shared" si="2"/>
        <v>23</v>
      </c>
      <c r="J33" s="60">
        <f>VLOOKUP($A33,'Return Data'!$B$7:$R$2292,8,0)</f>
        <v>6.0945</v>
      </c>
      <c r="K33" s="61">
        <f t="shared" si="3"/>
        <v>22</v>
      </c>
      <c r="L33" s="60">
        <f>VLOOKUP($A33,'Return Data'!$B$7:$R$2292,9,0)</f>
        <v>5.8505000000000003</v>
      </c>
      <c r="M33" s="61">
        <f t="shared" si="4"/>
        <v>21</v>
      </c>
      <c r="N33" s="60">
        <f>VLOOKUP($A33,'Return Data'!$B$7:$R$2292,10,0)</f>
        <v>5.8103999999999996</v>
      </c>
      <c r="O33" s="61">
        <f t="shared" si="5"/>
        <v>24</v>
      </c>
      <c r="P33" s="60">
        <f>VLOOKUP($A33,'Return Data'!$B$7:$R$2292,11,0)</f>
        <v>5.3967999999999998</v>
      </c>
      <c r="Q33" s="61">
        <f t="shared" si="6"/>
        <v>20</v>
      </c>
      <c r="R33" s="60">
        <f>VLOOKUP($A33,'Return Data'!$B$7:$R$2292,12,0)</f>
        <v>4.9006999999999996</v>
      </c>
      <c r="S33" s="61">
        <f t="shared" si="7"/>
        <v>22</v>
      </c>
      <c r="T33" s="60">
        <f>VLOOKUP($A33,'Return Data'!$B$7:$R$2292,13,0)</f>
        <v>4.54</v>
      </c>
      <c r="U33" s="61">
        <f t="shared" si="8"/>
        <v>20</v>
      </c>
      <c r="V33" s="60">
        <f>VLOOKUP($A33,'Return Data'!$B$7:$R$2292,17,0)</f>
        <v>3.8047</v>
      </c>
      <c r="W33" s="61">
        <f t="shared" si="10"/>
        <v>19</v>
      </c>
      <c r="X33" s="60"/>
      <c r="Y33" s="61"/>
      <c r="Z33" s="60">
        <f>VLOOKUP($A33,'Return Data'!$B$7:$R$2292,16,0)</f>
        <v>3.9933000000000001</v>
      </c>
      <c r="AA33" s="62">
        <f t="shared" si="9"/>
        <v>13</v>
      </c>
    </row>
    <row r="34" spans="1:27" x14ac:dyDescent="0.3">
      <c r="A34" s="58" t="s">
        <v>1226</v>
      </c>
      <c r="B34" s="59">
        <f>VLOOKUP($A34,'Return Data'!$B$7:$R$2292,3,0)</f>
        <v>44920</v>
      </c>
      <c r="C34" s="60">
        <f>VLOOKUP($A34,'Return Data'!$B$7:$R$2292,4,0)</f>
        <v>1156.7144000000001</v>
      </c>
      <c r="D34" s="60">
        <f>VLOOKUP($A34,'Return Data'!$B$7:$R$2292,5,0)</f>
        <v>6.3151999999999999</v>
      </c>
      <c r="E34" s="61">
        <f t="shared" si="0"/>
        <v>5</v>
      </c>
      <c r="F34" s="60">
        <f>VLOOKUP($A34,'Return Data'!$B$7:$R$2292,6,0)</f>
        <v>6.2732000000000001</v>
      </c>
      <c r="G34" s="61">
        <f t="shared" si="1"/>
        <v>8</v>
      </c>
      <c r="H34" s="60">
        <f>VLOOKUP($A34,'Return Data'!$B$7:$R$2292,7,0)</f>
        <v>6.2801999999999998</v>
      </c>
      <c r="I34" s="61">
        <f t="shared" si="2"/>
        <v>6</v>
      </c>
      <c r="J34" s="60">
        <f>VLOOKUP($A34,'Return Data'!$B$7:$R$2292,8,0)</f>
        <v>6.1551</v>
      </c>
      <c r="K34" s="61">
        <f t="shared" si="3"/>
        <v>8</v>
      </c>
      <c r="L34" s="60">
        <f>VLOOKUP($A34,'Return Data'!$B$7:$R$2292,9,0)</f>
        <v>5.9287999999999998</v>
      </c>
      <c r="M34" s="61">
        <f t="shared" si="4"/>
        <v>4</v>
      </c>
      <c r="N34" s="60">
        <f>VLOOKUP($A34,'Return Data'!$B$7:$R$2292,10,0)</f>
        <v>5.8258000000000001</v>
      </c>
      <c r="O34" s="61">
        <f t="shared" si="5"/>
        <v>16</v>
      </c>
      <c r="P34" s="60">
        <f>VLOOKUP($A34,'Return Data'!$B$7:$R$2292,11,0)</f>
        <v>5.4146999999999998</v>
      </c>
      <c r="Q34" s="61">
        <f t="shared" si="6"/>
        <v>15</v>
      </c>
      <c r="R34" s="60">
        <f>VLOOKUP($A34,'Return Data'!$B$7:$R$2292,12,0)</f>
        <v>4.9189999999999996</v>
      </c>
      <c r="S34" s="61">
        <f t="shared" si="7"/>
        <v>15</v>
      </c>
      <c r="T34" s="60">
        <f>VLOOKUP($A34,'Return Data'!$B$7:$R$2292,13,0)</f>
        <v>4.5452000000000004</v>
      </c>
      <c r="U34" s="61">
        <f t="shared" si="8"/>
        <v>16</v>
      </c>
      <c r="V34" s="60">
        <f>VLOOKUP($A34,'Return Data'!$B$7:$R$2292,17,0)</f>
        <v>3.8138999999999998</v>
      </c>
      <c r="W34" s="61">
        <f t="shared" si="10"/>
        <v>14</v>
      </c>
      <c r="X34" s="60"/>
      <c r="Y34" s="61"/>
      <c r="Z34" s="60">
        <f>VLOOKUP($A34,'Return Data'!$B$7:$R$2292,16,0)</f>
        <v>3.9533999999999998</v>
      </c>
      <c r="AA34" s="62">
        <f t="shared" si="9"/>
        <v>14</v>
      </c>
    </row>
    <row r="35" spans="1:27" x14ac:dyDescent="0.3">
      <c r="A35" s="58" t="s">
        <v>1228</v>
      </c>
      <c r="B35" s="59">
        <f>VLOOKUP($A35,'Return Data'!$B$7:$R$2292,3,0)</f>
        <v>44920</v>
      </c>
      <c r="C35" s="60">
        <f>VLOOKUP($A35,'Return Data'!$B$7:$R$2292,4,0)</f>
        <v>2989.8112000000001</v>
      </c>
      <c r="D35" s="60">
        <f>VLOOKUP($A35,'Return Data'!$B$7:$R$2292,5,0)</f>
        <v>6.2760999999999996</v>
      </c>
      <c r="E35" s="61">
        <f t="shared" si="0"/>
        <v>7</v>
      </c>
      <c r="F35" s="60">
        <f>VLOOKUP($A35,'Return Data'!$B$7:$R$2292,6,0)</f>
        <v>6.2786</v>
      </c>
      <c r="G35" s="61">
        <f t="shared" si="1"/>
        <v>6</v>
      </c>
      <c r="H35" s="60">
        <f>VLOOKUP($A35,'Return Data'!$B$7:$R$2292,7,0)</f>
        <v>6.2732999999999999</v>
      </c>
      <c r="I35" s="61">
        <f t="shared" si="2"/>
        <v>7</v>
      </c>
      <c r="J35" s="60">
        <f>VLOOKUP($A35,'Return Data'!$B$7:$R$2292,8,0)</f>
        <v>6.1769999999999996</v>
      </c>
      <c r="K35" s="61">
        <f t="shared" si="3"/>
        <v>4</v>
      </c>
      <c r="L35" s="60">
        <f>VLOOKUP($A35,'Return Data'!$B$7:$R$2292,9,0)</f>
        <v>5.9271000000000003</v>
      </c>
      <c r="M35" s="61">
        <f t="shared" si="4"/>
        <v>5</v>
      </c>
      <c r="N35" s="60">
        <f>VLOOKUP($A35,'Return Data'!$B$7:$R$2292,10,0)</f>
        <v>5.8784000000000001</v>
      </c>
      <c r="O35" s="61">
        <f t="shared" si="5"/>
        <v>5</v>
      </c>
      <c r="P35" s="60">
        <f>VLOOKUP($A35,'Return Data'!$B$7:$R$2292,11,0)</f>
        <v>5.4683000000000002</v>
      </c>
      <c r="Q35" s="61">
        <f t="shared" si="6"/>
        <v>5</v>
      </c>
      <c r="R35" s="60">
        <f>VLOOKUP($A35,'Return Data'!$B$7:$R$2292,12,0)</f>
        <v>4.9675000000000002</v>
      </c>
      <c r="S35" s="61">
        <f t="shared" si="7"/>
        <v>4</v>
      </c>
      <c r="T35" s="60">
        <f>VLOOKUP($A35,'Return Data'!$B$7:$R$2292,13,0)</f>
        <v>4.5963000000000003</v>
      </c>
      <c r="U35" s="61">
        <f t="shared" si="8"/>
        <v>5</v>
      </c>
      <c r="V35" s="60">
        <f>VLOOKUP($A35,'Return Data'!$B$7:$R$2292,17,0)</f>
        <v>3.8567</v>
      </c>
      <c r="W35" s="61">
        <f t="shared" si="10"/>
        <v>6</v>
      </c>
      <c r="X35" s="60">
        <f>VLOOKUP($A35,'Return Data'!$B$7:$R$2292,14,0)</f>
        <v>3.6960999999999999</v>
      </c>
      <c r="Y35" s="61">
        <f>RANK(X35,X$8:X$36,0)</f>
        <v>2</v>
      </c>
      <c r="Z35" s="60">
        <f>VLOOKUP($A35,'Return Data'!$B$7:$R$2292,16,0)</f>
        <v>5.9151999999999996</v>
      </c>
      <c r="AA35" s="62">
        <f t="shared" si="9"/>
        <v>2</v>
      </c>
    </row>
    <row r="36" spans="1:27" x14ac:dyDescent="0.3">
      <c r="A36" s="58" t="s">
        <v>1887</v>
      </c>
      <c r="B36" s="59">
        <f>VLOOKUP($A36,'Return Data'!$B$7:$R$2292,3,0)</f>
        <v>44913</v>
      </c>
      <c r="C36" s="60">
        <f>VLOOKUP($A36,'Return Data'!$B$7:$R$2292,4,0)</f>
        <v>1128.6849999999999</v>
      </c>
      <c r="D36" s="60">
        <f>VLOOKUP($A36,'Return Data'!$B$7:$R$2292,5,0)</f>
        <v>6.0509000000000004</v>
      </c>
      <c r="E36" s="61">
        <f t="shared" si="0"/>
        <v>27</v>
      </c>
      <c r="F36" s="60">
        <f>VLOOKUP($A36,'Return Data'!$B$7:$R$2292,6,0)</f>
        <v>6.0589000000000004</v>
      </c>
      <c r="G36" s="61">
        <f t="shared" si="1"/>
        <v>27</v>
      </c>
      <c r="H36" s="60">
        <f>VLOOKUP($A36,'Return Data'!$B$7:$R$2292,7,0)</f>
        <v>5.8514999999999997</v>
      </c>
      <c r="I36" s="61">
        <f t="shared" si="2"/>
        <v>28</v>
      </c>
      <c r="J36" s="60">
        <f>VLOOKUP($A36,'Return Data'!$B$7:$R$2292,8,0)</f>
        <v>5.7003000000000004</v>
      </c>
      <c r="K36" s="61">
        <f t="shared" si="3"/>
        <v>28</v>
      </c>
      <c r="L36" s="60">
        <f>VLOOKUP($A36,'Return Data'!$B$7:$R$2292,9,0)</f>
        <v>5.71</v>
      </c>
      <c r="M36" s="61">
        <f t="shared" si="4"/>
        <v>27</v>
      </c>
      <c r="N36" s="60">
        <f>VLOOKUP($A36,'Return Data'!$B$7:$R$2292,10,0)</f>
        <v>5.9577999999999998</v>
      </c>
      <c r="O36" s="61">
        <f t="shared" si="5"/>
        <v>2</v>
      </c>
      <c r="P36" s="60">
        <f>VLOOKUP($A36,'Return Data'!$B$7:$R$2292,11,0)</f>
        <v>5.3402000000000003</v>
      </c>
      <c r="Q36" s="61">
        <f t="shared" si="6"/>
        <v>26</v>
      </c>
      <c r="R36" s="60">
        <f>VLOOKUP($A36,'Return Data'!$B$7:$R$2292,12,0)</f>
        <v>4.7992999999999997</v>
      </c>
      <c r="S36" s="61">
        <f t="shared" si="7"/>
        <v>26</v>
      </c>
      <c r="T36" s="60">
        <f>VLOOKUP($A36,'Return Data'!$B$7:$R$2292,13,0)</f>
        <v>4.4076000000000004</v>
      </c>
      <c r="U36" s="61">
        <f t="shared" si="8"/>
        <v>28</v>
      </c>
      <c r="V36" s="60">
        <f>VLOOKUP($A36,'Return Data'!$B$7:$R$2292,17,0)</f>
        <v>3.7025000000000001</v>
      </c>
      <c r="W36" s="61">
        <f t="shared" si="10"/>
        <v>27</v>
      </c>
      <c r="X36" s="60"/>
      <c r="Y36" s="61"/>
      <c r="Z36" s="60">
        <f>VLOOKUP($A36,'Return Data'!$B$7:$R$2292,16,0)</f>
        <v>3.7097000000000002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6.0086482758620701</v>
      </c>
      <c r="E38" s="69"/>
      <c r="F38" s="70">
        <f>AVERAGE(F8:F36)</f>
        <v>6.0005310344827585</v>
      </c>
      <c r="G38" s="69"/>
      <c r="H38" s="70">
        <f>AVERAGE(H8:H36)</f>
        <v>6.0074793103448263</v>
      </c>
      <c r="I38" s="69"/>
      <c r="J38" s="70">
        <f>AVERAGE(J8:J36)</f>
        <v>5.893941379310343</v>
      </c>
      <c r="K38" s="69"/>
      <c r="L38" s="70">
        <f>AVERAGE(L8:L36)</f>
        <v>5.6750206896551729</v>
      </c>
      <c r="M38" s="69"/>
      <c r="N38" s="70">
        <f>AVERAGE(N8:N36)</f>
        <v>5.6380896551724131</v>
      </c>
      <c r="O38" s="69"/>
      <c r="P38" s="70">
        <f>AVERAGE(P8:P36)</f>
        <v>5.2297655172413808</v>
      </c>
      <c r="Q38" s="69"/>
      <c r="R38" s="70">
        <f>AVERAGE(R8:R36)</f>
        <v>4.7507137931034498</v>
      </c>
      <c r="S38" s="69"/>
      <c r="T38" s="70">
        <f>AVERAGE(T8:T36)</f>
        <v>4.39478275862069</v>
      </c>
      <c r="U38" s="69"/>
      <c r="V38" s="70">
        <f>AVERAGE(V8:V36)</f>
        <v>3.6804392857142862</v>
      </c>
      <c r="W38" s="69"/>
      <c r="X38" s="70">
        <f>AVERAGE(X8:X36)</f>
        <v>3.2871200000000003</v>
      </c>
      <c r="Y38" s="69"/>
      <c r="Z38" s="70">
        <f>AVERAGE(Z8:Z36)</f>
        <v>4.0201241379310346</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6.3769999999999998</v>
      </c>
      <c r="E40" s="73"/>
      <c r="F40" s="74">
        <f>MAX(F8:F36)</f>
        <v>6.3651</v>
      </c>
      <c r="G40" s="73"/>
      <c r="H40" s="74">
        <f>MAX(H8:H36)</f>
        <v>6.3651999999999997</v>
      </c>
      <c r="I40" s="73"/>
      <c r="J40" s="74">
        <f>MAX(J8:J36)</f>
        <v>6.2626999999999997</v>
      </c>
      <c r="K40" s="73"/>
      <c r="L40" s="74">
        <f>MAX(L8:L36)</f>
        <v>6.0313999999999997</v>
      </c>
      <c r="M40" s="73"/>
      <c r="N40" s="74">
        <f>MAX(N8:N36)</f>
        <v>5.9781000000000004</v>
      </c>
      <c r="O40" s="73"/>
      <c r="P40" s="74">
        <f>MAX(P8:P36)</f>
        <v>5.5456000000000003</v>
      </c>
      <c r="Q40" s="73"/>
      <c r="R40" s="74">
        <f>MAX(R8:R36)</f>
        <v>5.0560999999999998</v>
      </c>
      <c r="S40" s="73"/>
      <c r="T40" s="74">
        <f>MAX(T8:T36)</f>
        <v>4.7074999999999996</v>
      </c>
      <c r="U40" s="73"/>
      <c r="V40" s="74">
        <f>MAX(V8:V36)</f>
        <v>3.8862999999999999</v>
      </c>
      <c r="W40" s="73"/>
      <c r="X40" s="74">
        <f>MAX(X8:X36)</f>
        <v>3.7229000000000001</v>
      </c>
      <c r="Y40" s="73"/>
      <c r="Z40" s="74">
        <f>MAX(Z8:Z36)</f>
        <v>6.4513999999999996</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44918</v>
      </c>
      <c r="C8" s="60">
        <f>VLOOKUP($A8,'Return Data'!$B$7:$R$2292,4,0)</f>
        <v>599.67790000000002</v>
      </c>
      <c r="D8" s="60">
        <f>VLOOKUP($A8,'Return Data'!$B$7:$R$2292,5,0)</f>
        <v>4.9246999999999996</v>
      </c>
      <c r="E8" s="61">
        <f t="shared" ref="E8:E28" si="0">RANK(D8,D$8:D$28,0)</f>
        <v>18</v>
      </c>
      <c r="F8" s="60">
        <f>VLOOKUP($A8,'Return Data'!$B$7:$R$2292,6,0)</f>
        <v>4.8692000000000002</v>
      </c>
      <c r="G8" s="61">
        <f t="shared" ref="G8:G28" si="1">RANK(F8,F$8:F$28,0)</f>
        <v>17</v>
      </c>
      <c r="H8" s="60">
        <f>VLOOKUP($A8,'Return Data'!$B$7:$R$2292,7,0)</f>
        <v>5.5655999999999999</v>
      </c>
      <c r="I8" s="61">
        <f t="shared" ref="I8:I28" si="2">RANK(H8,H$8:H$28,0)</f>
        <v>14</v>
      </c>
      <c r="J8" s="60">
        <f>VLOOKUP($A8,'Return Data'!$B$7:$R$2292,8,0)</f>
        <v>6.8282999999999996</v>
      </c>
      <c r="K8" s="61">
        <f t="shared" ref="K8:K28" si="3">RANK(J8,J$8:J$28,0)</f>
        <v>3</v>
      </c>
      <c r="L8" s="60">
        <f>VLOOKUP($A8,'Return Data'!$B$7:$R$2292,9,0)</f>
        <v>6.6155999999999997</v>
      </c>
      <c r="M8" s="61">
        <f t="shared" ref="M8:M28" si="4">RANK(L8,L$8:L$28,0)</f>
        <v>12</v>
      </c>
      <c r="N8" s="60">
        <f>VLOOKUP($A8,'Return Data'!$B$7:$R$2292,10,0)</f>
        <v>6.5777000000000001</v>
      </c>
      <c r="O8" s="61">
        <f t="shared" ref="O8:O28" si="5">RANK(N8,N$8:N$28,0)</f>
        <v>4</v>
      </c>
      <c r="P8" s="60">
        <f>VLOOKUP($A8,'Return Data'!$B$7:$R$2292,11,0)</f>
        <v>6.3555999999999999</v>
      </c>
      <c r="Q8" s="61">
        <f t="shared" ref="Q8:Q28" si="6">RANK(P8,P$8:P$28,0)</f>
        <v>4</v>
      </c>
      <c r="R8" s="60">
        <f>VLOOKUP($A8,'Return Data'!$B$7:$R$2292,12,0)</f>
        <v>5.2874999999999996</v>
      </c>
      <c r="S8" s="61">
        <f t="shared" ref="S8:S28" si="7">RANK(R8,R$8:R$28,0)</f>
        <v>1</v>
      </c>
      <c r="T8" s="60">
        <f>VLOOKUP($A8,'Return Data'!$B$7:$R$2292,13,0)</f>
        <v>5.1006</v>
      </c>
      <c r="U8" s="61">
        <f t="shared" ref="U8:U28" si="8">RANK(T8,T$8:T$28,0)</f>
        <v>1</v>
      </c>
      <c r="V8" s="60">
        <f>VLOOKUP($A8,'Return Data'!$B$7:$R$2292,17,0)</f>
        <v>4.7206999999999999</v>
      </c>
      <c r="W8" s="61">
        <f t="shared" ref="W8:W28" si="9">RANK(V8,V$8:V$28,0)</f>
        <v>3</v>
      </c>
      <c r="X8" s="60">
        <f>VLOOKUP($A8,'Return Data'!$B$7:$R$2292,14,0)</f>
        <v>5.9877000000000002</v>
      </c>
      <c r="Y8" s="61">
        <f t="shared" ref="Y8:Y28" si="10">RANK(X8,X$8:X$28,0)</f>
        <v>3</v>
      </c>
      <c r="Z8" s="60">
        <f>VLOOKUP($A8,'Return Data'!$B$7:$R$2292,16,0)</f>
        <v>8.0276999999999994</v>
      </c>
      <c r="AA8" s="62">
        <f t="shared" ref="AA8:AA28" si="11">RANK(Z8,Z$8:Z$28,0)</f>
        <v>1</v>
      </c>
    </row>
    <row r="9" spans="1:27" x14ac:dyDescent="0.3">
      <c r="A9" s="58" t="s">
        <v>943</v>
      </c>
      <c r="B9" s="59">
        <f>VLOOKUP($A9,'Return Data'!$B$7:$R$2292,3,0)</f>
        <v>44918</v>
      </c>
      <c r="C9" s="60">
        <f>VLOOKUP($A9,'Return Data'!$B$7:$R$2292,4,0)</f>
        <v>2677.9349999999999</v>
      </c>
      <c r="D9" s="60">
        <f>VLOOKUP($A9,'Return Data'!$B$7:$R$2292,5,0)</f>
        <v>6.4767000000000001</v>
      </c>
      <c r="E9" s="61">
        <f t="shared" si="0"/>
        <v>8</v>
      </c>
      <c r="F9" s="60">
        <f>VLOOKUP($A9,'Return Data'!$B$7:$R$2292,6,0)</f>
        <v>5.5434999999999999</v>
      </c>
      <c r="G9" s="61">
        <f t="shared" si="1"/>
        <v>13</v>
      </c>
      <c r="H9" s="60">
        <f>VLOOKUP($A9,'Return Data'!$B$7:$R$2292,7,0)</f>
        <v>6.0690999999999997</v>
      </c>
      <c r="I9" s="61">
        <f t="shared" si="2"/>
        <v>7</v>
      </c>
      <c r="J9" s="60">
        <f>VLOOKUP($A9,'Return Data'!$B$7:$R$2292,8,0)</f>
        <v>6.3025000000000002</v>
      </c>
      <c r="K9" s="61">
        <f t="shared" si="3"/>
        <v>15</v>
      </c>
      <c r="L9" s="60">
        <f>VLOOKUP($A9,'Return Data'!$B$7:$R$2292,9,0)</f>
        <v>6.2549999999999999</v>
      </c>
      <c r="M9" s="61">
        <f t="shared" si="4"/>
        <v>17</v>
      </c>
      <c r="N9" s="60">
        <f>VLOOKUP($A9,'Return Data'!$B$7:$R$2292,10,0)</f>
        <v>6.2438000000000002</v>
      </c>
      <c r="O9" s="61">
        <f t="shared" si="5"/>
        <v>13</v>
      </c>
      <c r="P9" s="60">
        <f>VLOOKUP($A9,'Return Data'!$B$7:$R$2292,11,0)</f>
        <v>6.0022000000000002</v>
      </c>
      <c r="Q9" s="61">
        <f t="shared" si="6"/>
        <v>9</v>
      </c>
      <c r="R9" s="60">
        <f>VLOOKUP($A9,'Return Data'!$B$7:$R$2292,12,0)</f>
        <v>4.7923999999999998</v>
      </c>
      <c r="S9" s="61">
        <f t="shared" si="7"/>
        <v>8</v>
      </c>
      <c r="T9" s="60">
        <f>VLOOKUP($A9,'Return Data'!$B$7:$R$2292,13,0)</f>
        <v>4.6901999999999999</v>
      </c>
      <c r="U9" s="61">
        <f t="shared" si="8"/>
        <v>6</v>
      </c>
      <c r="V9" s="60">
        <f>VLOOKUP($A9,'Return Data'!$B$7:$R$2292,17,0)</f>
        <v>4.3716999999999997</v>
      </c>
      <c r="W9" s="61">
        <f t="shared" si="9"/>
        <v>7</v>
      </c>
      <c r="X9" s="60">
        <f>VLOOKUP($A9,'Return Data'!$B$7:$R$2292,14,0)</f>
        <v>5.4474</v>
      </c>
      <c r="Y9" s="61">
        <f t="shared" si="10"/>
        <v>9</v>
      </c>
      <c r="Z9" s="60">
        <f>VLOOKUP($A9,'Return Data'!$B$7:$R$2292,16,0)</f>
        <v>7.6954000000000002</v>
      </c>
      <c r="AA9" s="62">
        <f t="shared" si="11"/>
        <v>4</v>
      </c>
    </row>
    <row r="10" spans="1:27" x14ac:dyDescent="0.3">
      <c r="A10" s="58" t="s">
        <v>1928</v>
      </c>
      <c r="B10" s="59">
        <f>VLOOKUP($A10,'Return Data'!$B$7:$R$2292,3,0)</f>
        <v>44918</v>
      </c>
      <c r="C10" s="60">
        <f>VLOOKUP($A10,'Return Data'!$B$7:$R$2292,4,0)</f>
        <v>36.279699999999998</v>
      </c>
      <c r="D10" s="60">
        <f>VLOOKUP($A10,'Return Data'!$B$7:$R$2292,5,0)</f>
        <v>3.4209999999999998</v>
      </c>
      <c r="E10" s="61">
        <f t="shared" si="0"/>
        <v>21</v>
      </c>
      <c r="F10" s="60">
        <f>VLOOKUP($A10,'Return Data'!$B$7:$R$2292,6,0)</f>
        <v>3.0525000000000002</v>
      </c>
      <c r="G10" s="61">
        <f t="shared" si="1"/>
        <v>21</v>
      </c>
      <c r="H10" s="60">
        <f>VLOOKUP($A10,'Return Data'!$B$7:$R$2292,7,0)</f>
        <v>4.5025000000000004</v>
      </c>
      <c r="I10" s="61">
        <f t="shared" si="2"/>
        <v>21</v>
      </c>
      <c r="J10" s="60">
        <f>VLOOKUP($A10,'Return Data'!$B$7:$R$2292,8,0)</f>
        <v>6.1082000000000001</v>
      </c>
      <c r="K10" s="61">
        <f t="shared" si="3"/>
        <v>18</v>
      </c>
      <c r="L10" s="60">
        <f>VLOOKUP($A10,'Return Data'!$B$7:$R$2292,9,0)</f>
        <v>6.3442999999999996</v>
      </c>
      <c r="M10" s="61">
        <f t="shared" si="4"/>
        <v>15</v>
      </c>
      <c r="N10" s="60">
        <f>VLOOKUP($A10,'Return Data'!$B$7:$R$2292,10,0)</f>
        <v>6.1753999999999998</v>
      </c>
      <c r="O10" s="61">
        <f t="shared" si="5"/>
        <v>17</v>
      </c>
      <c r="P10" s="60">
        <f>VLOOKUP($A10,'Return Data'!$B$7:$R$2292,11,0)</f>
        <v>6.0758999999999999</v>
      </c>
      <c r="Q10" s="61">
        <f t="shared" si="6"/>
        <v>5</v>
      </c>
      <c r="R10" s="60">
        <f>VLOOKUP($A10,'Return Data'!$B$7:$R$2292,12,0)</f>
        <v>4.4010999999999996</v>
      </c>
      <c r="S10" s="61">
        <f t="shared" si="7"/>
        <v>19</v>
      </c>
      <c r="T10" s="60">
        <f>VLOOKUP($A10,'Return Data'!$B$7:$R$2292,13,0)</f>
        <v>4.4916</v>
      </c>
      <c r="U10" s="61">
        <f t="shared" si="8"/>
        <v>15</v>
      </c>
      <c r="V10" s="60">
        <f>VLOOKUP($A10,'Return Data'!$B$7:$R$2292,17,0)</f>
        <v>4.3448000000000002</v>
      </c>
      <c r="W10" s="61">
        <f t="shared" si="9"/>
        <v>9</v>
      </c>
      <c r="X10" s="60">
        <f>VLOOKUP($A10,'Return Data'!$B$7:$R$2292,14,0)</f>
        <v>5.6117999999999997</v>
      </c>
      <c r="Y10" s="61">
        <f t="shared" si="10"/>
        <v>8</v>
      </c>
      <c r="Z10" s="60">
        <f>VLOOKUP($A10,'Return Data'!$B$7:$R$2292,16,0)</f>
        <v>7.6071999999999997</v>
      </c>
      <c r="AA10" s="62">
        <f t="shared" si="11"/>
        <v>7</v>
      </c>
    </row>
    <row r="11" spans="1:27" x14ac:dyDescent="0.3">
      <c r="A11" s="58" t="s">
        <v>947</v>
      </c>
      <c r="B11" s="59">
        <f>VLOOKUP($A11,'Return Data'!$B$7:$R$2292,3,0)</f>
        <v>44918</v>
      </c>
      <c r="C11" s="60">
        <f>VLOOKUP($A11,'Return Data'!$B$7:$R$2292,4,0)</f>
        <v>35.9572</v>
      </c>
      <c r="D11" s="60">
        <f>VLOOKUP($A11,'Return Data'!$B$7:$R$2292,5,0)</f>
        <v>6.8023999999999996</v>
      </c>
      <c r="E11" s="61">
        <f t="shared" si="0"/>
        <v>7</v>
      </c>
      <c r="F11" s="60">
        <f>VLOOKUP($A11,'Return Data'!$B$7:$R$2292,6,0)</f>
        <v>5.1791999999999998</v>
      </c>
      <c r="G11" s="61">
        <f t="shared" si="1"/>
        <v>16</v>
      </c>
      <c r="H11" s="60">
        <f>VLOOKUP($A11,'Return Data'!$B$7:$R$2292,7,0)</f>
        <v>5.5453999999999999</v>
      </c>
      <c r="I11" s="61">
        <f t="shared" si="2"/>
        <v>15</v>
      </c>
      <c r="J11" s="60">
        <f>VLOOKUP($A11,'Return Data'!$B$7:$R$2292,8,0)</f>
        <v>6.5857000000000001</v>
      </c>
      <c r="K11" s="61">
        <f t="shared" si="3"/>
        <v>7</v>
      </c>
      <c r="L11" s="60">
        <f>VLOOKUP($A11,'Return Data'!$B$7:$R$2292,9,0)</f>
        <v>6.6957000000000004</v>
      </c>
      <c r="M11" s="61">
        <f t="shared" si="4"/>
        <v>6</v>
      </c>
      <c r="N11" s="60">
        <f>VLOOKUP($A11,'Return Data'!$B$7:$R$2292,10,0)</f>
        <v>6.3029999999999999</v>
      </c>
      <c r="O11" s="61">
        <f t="shared" si="5"/>
        <v>12</v>
      </c>
      <c r="P11" s="60">
        <f>VLOOKUP($A11,'Return Data'!$B$7:$R$2292,11,0)</f>
        <v>5.5267999999999997</v>
      </c>
      <c r="Q11" s="61">
        <f t="shared" si="6"/>
        <v>18</v>
      </c>
      <c r="R11" s="60">
        <f>VLOOKUP($A11,'Return Data'!$B$7:$R$2292,12,0)</f>
        <v>4.4179000000000004</v>
      </c>
      <c r="S11" s="61">
        <f t="shared" si="7"/>
        <v>17</v>
      </c>
      <c r="T11" s="60">
        <f>VLOOKUP($A11,'Return Data'!$B$7:$R$2292,13,0)</f>
        <v>4.3102</v>
      </c>
      <c r="U11" s="61">
        <f t="shared" si="8"/>
        <v>19</v>
      </c>
      <c r="V11" s="60">
        <f>VLOOKUP($A11,'Return Data'!$B$7:$R$2292,17,0)</f>
        <v>3.8481999999999998</v>
      </c>
      <c r="W11" s="61">
        <f t="shared" si="9"/>
        <v>21</v>
      </c>
      <c r="X11" s="60">
        <f>VLOOKUP($A11,'Return Data'!$B$7:$R$2292,14,0)</f>
        <v>4.7628000000000004</v>
      </c>
      <c r="Y11" s="61">
        <f t="shared" si="10"/>
        <v>20</v>
      </c>
      <c r="Z11" s="60">
        <f>VLOOKUP($A11,'Return Data'!$B$7:$R$2292,16,0)</f>
        <v>7.2183999999999999</v>
      </c>
      <c r="AA11" s="62">
        <f t="shared" si="11"/>
        <v>12</v>
      </c>
    </row>
    <row r="12" spans="1:27" x14ac:dyDescent="0.3">
      <c r="A12" s="58" t="s">
        <v>949</v>
      </c>
      <c r="B12" s="59">
        <f>VLOOKUP($A12,'Return Data'!$B$7:$R$2292,3,0)</f>
        <v>44918</v>
      </c>
      <c r="C12" s="60">
        <f>VLOOKUP($A12,'Return Data'!$B$7:$R$2292,4,0)</f>
        <v>16.991599999999998</v>
      </c>
      <c r="D12" s="60">
        <f>VLOOKUP($A12,'Return Data'!$B$7:$R$2292,5,0)</f>
        <v>8.3795999999999999</v>
      </c>
      <c r="E12" s="61">
        <f t="shared" si="0"/>
        <v>3</v>
      </c>
      <c r="F12" s="60">
        <f>VLOOKUP($A12,'Return Data'!$B$7:$R$2292,6,0)</f>
        <v>7.9531999999999998</v>
      </c>
      <c r="G12" s="61">
        <f t="shared" si="1"/>
        <v>2</v>
      </c>
      <c r="H12" s="60">
        <f>VLOOKUP($A12,'Return Data'!$B$7:$R$2292,7,0)</f>
        <v>6.5446</v>
      </c>
      <c r="I12" s="61">
        <f t="shared" si="2"/>
        <v>3</v>
      </c>
      <c r="J12" s="60">
        <f>VLOOKUP($A12,'Return Data'!$B$7:$R$2292,8,0)</f>
        <v>6.6608000000000001</v>
      </c>
      <c r="K12" s="61">
        <f t="shared" si="3"/>
        <v>6</v>
      </c>
      <c r="L12" s="60">
        <f>VLOOKUP($A12,'Return Data'!$B$7:$R$2292,9,0)</f>
        <v>6.6813000000000002</v>
      </c>
      <c r="M12" s="61">
        <f t="shared" si="4"/>
        <v>8</v>
      </c>
      <c r="N12" s="60">
        <f>VLOOKUP($A12,'Return Data'!$B$7:$R$2292,10,0)</f>
        <v>6.2206999999999999</v>
      </c>
      <c r="O12" s="61">
        <f t="shared" si="5"/>
        <v>15</v>
      </c>
      <c r="P12" s="60">
        <f>VLOOKUP($A12,'Return Data'!$B$7:$R$2292,11,0)</f>
        <v>5.5697000000000001</v>
      </c>
      <c r="Q12" s="61">
        <f t="shared" si="6"/>
        <v>17</v>
      </c>
      <c r="R12" s="60">
        <f>VLOOKUP($A12,'Return Data'!$B$7:$R$2292,12,0)</f>
        <v>4.5034000000000001</v>
      </c>
      <c r="S12" s="61">
        <f t="shared" si="7"/>
        <v>15</v>
      </c>
      <c r="T12" s="60">
        <f>VLOOKUP($A12,'Return Data'!$B$7:$R$2292,13,0)</f>
        <v>4.4518000000000004</v>
      </c>
      <c r="U12" s="61">
        <f t="shared" si="8"/>
        <v>16</v>
      </c>
      <c r="V12" s="60">
        <f>VLOOKUP($A12,'Return Data'!$B$7:$R$2292,17,0)</f>
        <v>4.1074000000000002</v>
      </c>
      <c r="W12" s="61">
        <f t="shared" si="9"/>
        <v>17</v>
      </c>
      <c r="X12" s="60">
        <f>VLOOKUP($A12,'Return Data'!$B$7:$R$2292,14,0)</f>
        <v>5.0369999999999999</v>
      </c>
      <c r="Y12" s="61">
        <f t="shared" si="10"/>
        <v>17</v>
      </c>
      <c r="Z12" s="60">
        <f>VLOOKUP($A12,'Return Data'!$B$7:$R$2292,16,0)</f>
        <v>7.0380000000000003</v>
      </c>
      <c r="AA12" s="62">
        <f t="shared" si="11"/>
        <v>14</v>
      </c>
    </row>
    <row r="13" spans="1:27" x14ac:dyDescent="0.3">
      <c r="A13" s="58" t="s">
        <v>956</v>
      </c>
      <c r="B13" s="59">
        <f>VLOOKUP($A13,'Return Data'!$B$7:$R$2292,3,0)</f>
        <v>44918</v>
      </c>
      <c r="C13" s="60">
        <f>VLOOKUP($A13,'Return Data'!$B$7:$R$2292,4,0)</f>
        <v>51.530799999999999</v>
      </c>
      <c r="D13" s="60">
        <f>VLOOKUP($A13,'Return Data'!$B$7:$R$2292,5,0)</f>
        <v>8.0056999999999992</v>
      </c>
      <c r="E13" s="61">
        <f t="shared" si="0"/>
        <v>4</v>
      </c>
      <c r="F13" s="60">
        <f>VLOOKUP($A13,'Return Data'!$B$7:$R$2292,6,0)</f>
        <v>4.5822000000000003</v>
      </c>
      <c r="G13" s="61">
        <f t="shared" si="1"/>
        <v>18</v>
      </c>
      <c r="H13" s="60">
        <f>VLOOKUP($A13,'Return Data'!$B$7:$R$2292,7,0)</f>
        <v>5.6524000000000001</v>
      </c>
      <c r="I13" s="61">
        <f t="shared" si="2"/>
        <v>12</v>
      </c>
      <c r="J13" s="60">
        <f>VLOOKUP($A13,'Return Data'!$B$7:$R$2292,8,0)</f>
        <v>6.5023</v>
      </c>
      <c r="K13" s="61">
        <f t="shared" si="3"/>
        <v>10</v>
      </c>
      <c r="L13" s="60">
        <f>VLOOKUP($A13,'Return Data'!$B$7:$R$2292,9,0)</f>
        <v>6.7521000000000004</v>
      </c>
      <c r="M13" s="61">
        <f t="shared" si="4"/>
        <v>4</v>
      </c>
      <c r="N13" s="60">
        <f>VLOOKUP($A13,'Return Data'!$B$7:$R$2292,10,0)</f>
        <v>6.3780999999999999</v>
      </c>
      <c r="O13" s="61">
        <f t="shared" si="5"/>
        <v>11</v>
      </c>
      <c r="P13" s="60">
        <f>VLOOKUP($A13,'Return Data'!$B$7:$R$2292,11,0)</f>
        <v>6.5571999999999999</v>
      </c>
      <c r="Q13" s="61">
        <f t="shared" si="6"/>
        <v>3</v>
      </c>
      <c r="R13" s="60">
        <f>VLOOKUP($A13,'Return Data'!$B$7:$R$2292,12,0)</f>
        <v>4.8823999999999996</v>
      </c>
      <c r="S13" s="61">
        <f t="shared" si="7"/>
        <v>5</v>
      </c>
      <c r="T13" s="60">
        <f>VLOOKUP($A13,'Return Data'!$B$7:$R$2292,13,0)</f>
        <v>4.7153</v>
      </c>
      <c r="U13" s="61">
        <f t="shared" si="8"/>
        <v>5</v>
      </c>
      <c r="V13" s="60">
        <f>VLOOKUP($A13,'Return Data'!$B$7:$R$2292,17,0)</f>
        <v>4.5408999999999997</v>
      </c>
      <c r="W13" s="61">
        <f t="shared" si="9"/>
        <v>4</v>
      </c>
      <c r="X13" s="60">
        <f>VLOOKUP($A13,'Return Data'!$B$7:$R$2292,14,0)</f>
        <v>5.9260000000000002</v>
      </c>
      <c r="Y13" s="61">
        <f t="shared" si="10"/>
        <v>4</v>
      </c>
      <c r="Z13" s="60">
        <f>VLOOKUP($A13,'Return Data'!$B$7:$R$2292,16,0)</f>
        <v>7.6664000000000003</v>
      </c>
      <c r="AA13" s="62">
        <f t="shared" si="11"/>
        <v>5</v>
      </c>
    </row>
    <row r="14" spans="1:27" x14ac:dyDescent="0.3">
      <c r="A14" s="58" t="s">
        <v>957</v>
      </c>
      <c r="B14" s="59">
        <f>VLOOKUP($A14,'Return Data'!$B$7:$R$2292,3,0)</f>
        <v>44918</v>
      </c>
      <c r="C14" s="60">
        <f>VLOOKUP($A14,'Return Data'!$B$7:$R$2292,4,0)</f>
        <v>24.6587</v>
      </c>
      <c r="D14" s="60">
        <f>VLOOKUP($A14,'Return Data'!$B$7:$R$2292,5,0)</f>
        <v>5.7736999999999998</v>
      </c>
      <c r="E14" s="61">
        <f t="shared" si="0"/>
        <v>13</v>
      </c>
      <c r="F14" s="60">
        <f>VLOOKUP($A14,'Return Data'!$B$7:$R$2292,6,0)</f>
        <v>5.5286</v>
      </c>
      <c r="G14" s="61">
        <f t="shared" si="1"/>
        <v>14</v>
      </c>
      <c r="H14" s="60">
        <f>VLOOKUP($A14,'Return Data'!$B$7:$R$2292,7,0)</f>
        <v>5.6308999999999996</v>
      </c>
      <c r="I14" s="61">
        <f t="shared" si="2"/>
        <v>13</v>
      </c>
      <c r="J14" s="60">
        <f>VLOOKUP($A14,'Return Data'!$B$7:$R$2292,8,0)</f>
        <v>6.2210999999999999</v>
      </c>
      <c r="K14" s="61">
        <f t="shared" si="3"/>
        <v>16</v>
      </c>
      <c r="L14" s="60">
        <f>VLOOKUP($A14,'Return Data'!$B$7:$R$2292,9,0)</f>
        <v>6.6875999999999998</v>
      </c>
      <c r="M14" s="61">
        <f t="shared" si="4"/>
        <v>7</v>
      </c>
      <c r="N14" s="60">
        <f>VLOOKUP($A14,'Return Data'!$B$7:$R$2292,10,0)</f>
        <v>6.4188000000000001</v>
      </c>
      <c r="O14" s="61">
        <f t="shared" si="5"/>
        <v>10</v>
      </c>
      <c r="P14" s="60">
        <f>VLOOKUP($A14,'Return Data'!$B$7:$R$2292,11,0)</f>
        <v>5.7683</v>
      </c>
      <c r="Q14" s="61">
        <f t="shared" si="6"/>
        <v>13</v>
      </c>
      <c r="R14" s="60">
        <f>VLOOKUP($A14,'Return Data'!$B$7:$R$2292,12,0)</f>
        <v>4.66</v>
      </c>
      <c r="S14" s="61">
        <f t="shared" si="7"/>
        <v>12</v>
      </c>
      <c r="T14" s="60">
        <f>VLOOKUP($A14,'Return Data'!$B$7:$R$2292,13,0)</f>
        <v>4.5928000000000004</v>
      </c>
      <c r="U14" s="61">
        <f t="shared" si="8"/>
        <v>8</v>
      </c>
      <c r="V14" s="60">
        <f>VLOOKUP($A14,'Return Data'!$B$7:$R$2292,17,0)</f>
        <v>4.3449</v>
      </c>
      <c r="W14" s="61">
        <f t="shared" si="9"/>
        <v>8</v>
      </c>
      <c r="X14" s="60">
        <f>VLOOKUP($A14,'Return Data'!$B$7:$R$2292,14,0)</f>
        <v>5.3807999999999998</v>
      </c>
      <c r="Y14" s="61">
        <f t="shared" si="10"/>
        <v>11</v>
      </c>
      <c r="Z14" s="60">
        <f>VLOOKUP($A14,'Return Data'!$B$7:$R$2292,16,0)</f>
        <v>7.5119999999999996</v>
      </c>
      <c r="AA14" s="62">
        <f t="shared" si="11"/>
        <v>8</v>
      </c>
    </row>
    <row r="15" spans="1:27" x14ac:dyDescent="0.3">
      <c r="A15" s="58" t="s">
        <v>959</v>
      </c>
      <c r="B15" s="59">
        <f>VLOOKUP($A15,'Return Data'!$B$7:$R$2292,3,0)</f>
        <v>44918</v>
      </c>
      <c r="C15" s="60">
        <f>VLOOKUP($A15,'Return Data'!$B$7:$R$2292,4,0)</f>
        <v>453.74040000000002</v>
      </c>
      <c r="D15" s="60">
        <f>VLOOKUP($A15,'Return Data'!$B$7:$R$2292,5,0)</f>
        <v>10.106400000000001</v>
      </c>
      <c r="E15" s="61">
        <f t="shared" si="0"/>
        <v>1</v>
      </c>
      <c r="F15" s="60">
        <f>VLOOKUP($A15,'Return Data'!$B$7:$R$2292,6,0)</f>
        <v>4.5682</v>
      </c>
      <c r="G15" s="61">
        <f t="shared" si="1"/>
        <v>19</v>
      </c>
      <c r="H15" s="60">
        <f>VLOOKUP($A15,'Return Data'!$B$7:$R$2292,7,0)</f>
        <v>5.4286000000000003</v>
      </c>
      <c r="I15" s="61">
        <f t="shared" si="2"/>
        <v>17</v>
      </c>
      <c r="J15" s="60">
        <f>VLOOKUP($A15,'Return Data'!$B$7:$R$2292,8,0)</f>
        <v>6.1406999999999998</v>
      </c>
      <c r="K15" s="61">
        <f t="shared" si="3"/>
        <v>17</v>
      </c>
      <c r="L15" s="60">
        <f>VLOOKUP($A15,'Return Data'!$B$7:$R$2292,9,0)</f>
        <v>6.1780999999999997</v>
      </c>
      <c r="M15" s="61">
        <f t="shared" si="4"/>
        <v>19</v>
      </c>
      <c r="N15" s="60">
        <f>VLOOKUP($A15,'Return Data'!$B$7:$R$2292,10,0)</f>
        <v>6.4307999999999996</v>
      </c>
      <c r="O15" s="61">
        <f t="shared" si="5"/>
        <v>9</v>
      </c>
      <c r="P15" s="60">
        <f>VLOOKUP($A15,'Return Data'!$B$7:$R$2292,11,0)</f>
        <v>7.7436999999999996</v>
      </c>
      <c r="Q15" s="61">
        <f t="shared" si="6"/>
        <v>1</v>
      </c>
      <c r="R15" s="60">
        <f>VLOOKUP($A15,'Return Data'!$B$7:$R$2292,12,0)</f>
        <v>5.2347000000000001</v>
      </c>
      <c r="S15" s="61">
        <f t="shared" si="7"/>
        <v>2</v>
      </c>
      <c r="T15" s="60">
        <f>VLOOKUP($A15,'Return Data'!$B$7:$R$2292,13,0)</f>
        <v>4.5800999999999998</v>
      </c>
      <c r="U15" s="61">
        <f t="shared" si="8"/>
        <v>9</v>
      </c>
      <c r="V15" s="60">
        <f>VLOOKUP($A15,'Return Data'!$B$7:$R$2292,17,0)</f>
        <v>4.2721</v>
      </c>
      <c r="W15" s="61">
        <f t="shared" si="9"/>
        <v>12</v>
      </c>
      <c r="X15" s="60">
        <f>VLOOKUP($A15,'Return Data'!$B$7:$R$2292,14,0)</f>
        <v>5.7150999999999996</v>
      </c>
      <c r="Y15" s="61">
        <f t="shared" si="10"/>
        <v>7</v>
      </c>
      <c r="Z15" s="60">
        <f>VLOOKUP($A15,'Return Data'!$B$7:$R$2292,16,0)</f>
        <v>7.7961999999999998</v>
      </c>
      <c r="AA15" s="62">
        <f t="shared" si="11"/>
        <v>3</v>
      </c>
    </row>
    <row r="16" spans="1:27" x14ac:dyDescent="0.3">
      <c r="A16" s="58" t="s">
        <v>960</v>
      </c>
      <c r="B16" s="59">
        <f>VLOOKUP($A16,'Return Data'!$B$7:$R$2292,3,0)</f>
        <v>44918</v>
      </c>
      <c r="C16" s="60">
        <f>VLOOKUP($A16,'Return Data'!$B$7:$R$2292,4,0)</f>
        <v>32.848599999999998</v>
      </c>
      <c r="D16" s="60">
        <f>VLOOKUP($A16,'Return Data'!$B$7:$R$2292,5,0)</f>
        <v>5.5566000000000004</v>
      </c>
      <c r="E16" s="61">
        <f t="shared" si="0"/>
        <v>15</v>
      </c>
      <c r="F16" s="60">
        <f>VLOOKUP($A16,'Return Data'!$B$7:$R$2292,6,0)</f>
        <v>6.1143999999999998</v>
      </c>
      <c r="G16" s="61">
        <f t="shared" si="1"/>
        <v>6</v>
      </c>
      <c r="H16" s="60">
        <f>VLOOKUP($A16,'Return Data'!$B$7:$R$2292,7,0)</f>
        <v>5.8003</v>
      </c>
      <c r="I16" s="61">
        <f t="shared" si="2"/>
        <v>9</v>
      </c>
      <c r="J16" s="60">
        <f>VLOOKUP($A16,'Return Data'!$B$7:$R$2292,8,0)</f>
        <v>6.5404999999999998</v>
      </c>
      <c r="K16" s="61">
        <f t="shared" si="3"/>
        <v>9</v>
      </c>
      <c r="L16" s="60">
        <f>VLOOKUP($A16,'Return Data'!$B$7:$R$2292,9,0)</f>
        <v>6.5351999999999997</v>
      </c>
      <c r="M16" s="61">
        <f t="shared" si="4"/>
        <v>13</v>
      </c>
      <c r="N16" s="60">
        <f>VLOOKUP($A16,'Return Data'!$B$7:$R$2292,10,0)</f>
        <v>6.5297999999999998</v>
      </c>
      <c r="O16" s="61">
        <f t="shared" si="5"/>
        <v>6</v>
      </c>
      <c r="P16" s="60">
        <f>VLOOKUP($A16,'Return Data'!$B$7:$R$2292,11,0)</f>
        <v>5.6783999999999999</v>
      </c>
      <c r="Q16" s="61">
        <f t="shared" si="6"/>
        <v>14</v>
      </c>
      <c r="R16" s="60">
        <f>VLOOKUP($A16,'Return Data'!$B$7:$R$2292,12,0)</f>
        <v>4.3125</v>
      </c>
      <c r="S16" s="61">
        <f t="shared" si="7"/>
        <v>21</v>
      </c>
      <c r="T16" s="60">
        <f>VLOOKUP($A16,'Return Data'!$B$7:$R$2292,13,0)</f>
        <v>4.2610999999999999</v>
      </c>
      <c r="U16" s="61">
        <f t="shared" si="8"/>
        <v>21</v>
      </c>
      <c r="V16" s="60">
        <f>VLOOKUP($A16,'Return Data'!$B$7:$R$2292,17,0)</f>
        <v>3.984</v>
      </c>
      <c r="W16" s="61">
        <f t="shared" si="9"/>
        <v>20</v>
      </c>
      <c r="X16" s="60">
        <f>VLOOKUP($A16,'Return Data'!$B$7:$R$2292,14,0)</f>
        <v>5.0228000000000002</v>
      </c>
      <c r="Y16" s="61">
        <f t="shared" si="10"/>
        <v>18</v>
      </c>
      <c r="Z16" s="60">
        <f>VLOOKUP($A16,'Return Data'!$B$7:$R$2292,16,0)</f>
        <v>7.4993999999999996</v>
      </c>
      <c r="AA16" s="62">
        <f t="shared" si="11"/>
        <v>10</v>
      </c>
    </row>
    <row r="17" spans="1:27" x14ac:dyDescent="0.3">
      <c r="A17" s="58" t="s">
        <v>963</v>
      </c>
      <c r="B17" s="59">
        <f>VLOOKUP($A17,'Return Data'!$B$7:$R$2292,3,0)</f>
        <v>44918</v>
      </c>
      <c r="C17" s="60">
        <f>VLOOKUP($A17,'Return Data'!$B$7:$R$2292,4,0)</f>
        <v>3272.8433</v>
      </c>
      <c r="D17" s="60">
        <f>VLOOKUP($A17,'Return Data'!$B$7:$R$2292,5,0)</f>
        <v>4.4526000000000003</v>
      </c>
      <c r="E17" s="61">
        <f t="shared" si="0"/>
        <v>20</v>
      </c>
      <c r="F17" s="60">
        <f>VLOOKUP($A17,'Return Data'!$B$7:$R$2292,6,0)</f>
        <v>5.9066000000000001</v>
      </c>
      <c r="G17" s="61">
        <f t="shared" si="1"/>
        <v>7</v>
      </c>
      <c r="H17" s="60">
        <f>VLOOKUP($A17,'Return Data'!$B$7:$R$2292,7,0)</f>
        <v>5.5266000000000002</v>
      </c>
      <c r="I17" s="61">
        <f t="shared" si="2"/>
        <v>16</v>
      </c>
      <c r="J17" s="60">
        <f>VLOOKUP($A17,'Return Data'!$B$7:$R$2292,8,0)</f>
        <v>6.4002999999999997</v>
      </c>
      <c r="K17" s="61">
        <f t="shared" si="3"/>
        <v>12</v>
      </c>
      <c r="L17" s="60">
        <f>VLOOKUP($A17,'Return Data'!$B$7:$R$2292,9,0)</f>
        <v>6.6489000000000003</v>
      </c>
      <c r="M17" s="61">
        <f t="shared" si="4"/>
        <v>10</v>
      </c>
      <c r="N17" s="60">
        <f>VLOOKUP($A17,'Return Data'!$B$7:$R$2292,10,0)</f>
        <v>6.2226999999999997</v>
      </c>
      <c r="O17" s="61">
        <f t="shared" si="5"/>
        <v>14</v>
      </c>
      <c r="P17" s="60">
        <f>VLOOKUP($A17,'Return Data'!$B$7:$R$2292,11,0)</f>
        <v>5.5086000000000004</v>
      </c>
      <c r="Q17" s="61">
        <f t="shared" si="6"/>
        <v>19</v>
      </c>
      <c r="R17" s="60">
        <f>VLOOKUP($A17,'Return Data'!$B$7:$R$2292,12,0)</f>
        <v>4.3948999999999998</v>
      </c>
      <c r="S17" s="61">
        <f t="shared" si="7"/>
        <v>20</v>
      </c>
      <c r="T17" s="60">
        <f>VLOOKUP($A17,'Return Data'!$B$7:$R$2292,13,0)</f>
        <v>4.3038999999999996</v>
      </c>
      <c r="U17" s="61">
        <f t="shared" si="8"/>
        <v>20</v>
      </c>
      <c r="V17" s="60">
        <f>VLOOKUP($A17,'Return Data'!$B$7:$R$2292,17,0)</f>
        <v>4.0545</v>
      </c>
      <c r="W17" s="61">
        <f t="shared" si="9"/>
        <v>18</v>
      </c>
      <c r="X17" s="60">
        <f>VLOOKUP($A17,'Return Data'!$B$7:$R$2292,14,0)</f>
        <v>5.1590999999999996</v>
      </c>
      <c r="Y17" s="61">
        <f t="shared" si="10"/>
        <v>16</v>
      </c>
      <c r="Z17" s="60">
        <f>VLOOKUP($A17,'Return Data'!$B$7:$R$2292,16,0)</f>
        <v>7.5065999999999997</v>
      </c>
      <c r="AA17" s="62">
        <f t="shared" si="11"/>
        <v>9</v>
      </c>
    </row>
    <row r="18" spans="1:27" x14ac:dyDescent="0.3">
      <c r="A18" s="58" t="s">
        <v>965</v>
      </c>
      <c r="B18" s="59">
        <f>VLOOKUP($A18,'Return Data'!$B$7:$R$2292,3,0)</f>
        <v>44918</v>
      </c>
      <c r="C18" s="60">
        <f>VLOOKUP($A18,'Return Data'!$B$7:$R$2292,4,0)</f>
        <v>31.6248</v>
      </c>
      <c r="D18" s="60">
        <f>VLOOKUP($A18,'Return Data'!$B$7:$R$2292,5,0)</f>
        <v>7.3880999999999997</v>
      </c>
      <c r="E18" s="61">
        <f t="shared" si="0"/>
        <v>5</v>
      </c>
      <c r="F18" s="60">
        <f>VLOOKUP($A18,'Return Data'!$B$7:$R$2292,6,0)</f>
        <v>7.0444000000000004</v>
      </c>
      <c r="G18" s="61">
        <f t="shared" si="1"/>
        <v>3</v>
      </c>
      <c r="H18" s="60">
        <f>VLOOKUP($A18,'Return Data'!$B$7:$R$2292,7,0)</f>
        <v>6.6035000000000004</v>
      </c>
      <c r="I18" s="61">
        <f t="shared" si="2"/>
        <v>2</v>
      </c>
      <c r="J18" s="60">
        <f>VLOOKUP($A18,'Return Data'!$B$7:$R$2292,8,0)</f>
        <v>6.3219000000000003</v>
      </c>
      <c r="K18" s="61">
        <f t="shared" si="3"/>
        <v>14</v>
      </c>
      <c r="L18" s="60">
        <f>VLOOKUP($A18,'Return Data'!$B$7:$R$2292,9,0)</f>
        <v>6.2061999999999999</v>
      </c>
      <c r="M18" s="61">
        <f t="shared" si="4"/>
        <v>18</v>
      </c>
      <c r="N18" s="60">
        <f>VLOOKUP($A18,'Return Data'!$B$7:$R$2292,10,0)</f>
        <v>5.97</v>
      </c>
      <c r="O18" s="61">
        <f t="shared" si="5"/>
        <v>20</v>
      </c>
      <c r="P18" s="60">
        <f>VLOOKUP($A18,'Return Data'!$B$7:$R$2292,11,0)</f>
        <v>5.4269999999999996</v>
      </c>
      <c r="Q18" s="61">
        <f t="shared" si="6"/>
        <v>20</v>
      </c>
      <c r="R18" s="60">
        <f>VLOOKUP($A18,'Return Data'!$B$7:$R$2292,12,0)</f>
        <v>4.5998999999999999</v>
      </c>
      <c r="S18" s="61">
        <f t="shared" si="7"/>
        <v>14</v>
      </c>
      <c r="T18" s="60">
        <f>VLOOKUP($A18,'Return Data'!$B$7:$R$2292,13,0)</f>
        <v>4.5717999999999996</v>
      </c>
      <c r="U18" s="61">
        <f t="shared" si="8"/>
        <v>10</v>
      </c>
      <c r="V18" s="60">
        <f>VLOOKUP($A18,'Return Data'!$B$7:$R$2292,17,0)</f>
        <v>3.9941</v>
      </c>
      <c r="W18" s="61">
        <f t="shared" si="9"/>
        <v>19</v>
      </c>
      <c r="X18" s="60">
        <f>VLOOKUP($A18,'Return Data'!$B$7:$R$2292,14,0)</f>
        <v>11.117900000000001</v>
      </c>
      <c r="Y18" s="61">
        <f t="shared" si="10"/>
        <v>1</v>
      </c>
      <c r="Z18" s="60">
        <f>VLOOKUP($A18,'Return Data'!$B$7:$R$2292,16,0)</f>
        <v>6.8765000000000001</v>
      </c>
      <c r="AA18" s="62">
        <f t="shared" si="11"/>
        <v>17</v>
      </c>
    </row>
    <row r="19" spans="1:27" x14ac:dyDescent="0.3">
      <c r="A19" s="58" t="s">
        <v>967</v>
      </c>
      <c r="B19" s="59">
        <f>VLOOKUP($A19,'Return Data'!$B$7:$R$2292,3,0)</f>
        <v>44918</v>
      </c>
      <c r="C19" s="60">
        <f>VLOOKUP($A19,'Return Data'!$B$7:$R$2292,4,0)</f>
        <v>3000.6709000000001</v>
      </c>
      <c r="D19" s="60">
        <f>VLOOKUP($A19,'Return Data'!$B$7:$R$2292,5,0)</f>
        <v>4.6715999999999998</v>
      </c>
      <c r="E19" s="61">
        <f t="shared" si="0"/>
        <v>19</v>
      </c>
      <c r="F19" s="60">
        <f>VLOOKUP($A19,'Return Data'!$B$7:$R$2292,6,0)</f>
        <v>3.3982999999999999</v>
      </c>
      <c r="G19" s="61">
        <f t="shared" si="1"/>
        <v>20</v>
      </c>
      <c r="H19" s="60">
        <f>VLOOKUP($A19,'Return Data'!$B$7:$R$2292,7,0)</f>
        <v>5.2876000000000003</v>
      </c>
      <c r="I19" s="61">
        <f t="shared" si="2"/>
        <v>19</v>
      </c>
      <c r="J19" s="60">
        <f>VLOOKUP($A19,'Return Data'!$B$7:$R$2292,8,0)</f>
        <v>5.9574999999999996</v>
      </c>
      <c r="K19" s="61">
        <f t="shared" si="3"/>
        <v>19</v>
      </c>
      <c r="L19" s="60">
        <f>VLOOKUP($A19,'Return Data'!$B$7:$R$2292,9,0)</f>
        <v>6.4417999999999997</v>
      </c>
      <c r="M19" s="61">
        <f t="shared" si="4"/>
        <v>14</v>
      </c>
      <c r="N19" s="60">
        <f>VLOOKUP($A19,'Return Data'!$B$7:$R$2292,10,0)</f>
        <v>6.6642999999999999</v>
      </c>
      <c r="O19" s="61">
        <f t="shared" si="5"/>
        <v>2</v>
      </c>
      <c r="P19" s="60">
        <f>VLOOKUP($A19,'Return Data'!$B$7:$R$2292,11,0)</f>
        <v>6.6773999999999996</v>
      </c>
      <c r="Q19" s="61">
        <f t="shared" si="6"/>
        <v>2</v>
      </c>
      <c r="R19" s="60">
        <f>VLOOKUP($A19,'Return Data'!$B$7:$R$2292,12,0)</f>
        <v>4.8398000000000003</v>
      </c>
      <c r="S19" s="61">
        <f t="shared" si="7"/>
        <v>6</v>
      </c>
      <c r="T19" s="60">
        <f>VLOOKUP($A19,'Return Data'!$B$7:$R$2292,13,0)</f>
        <v>4.6100000000000003</v>
      </c>
      <c r="U19" s="61">
        <f t="shared" si="8"/>
        <v>7</v>
      </c>
      <c r="V19" s="60">
        <f>VLOOKUP($A19,'Return Data'!$B$7:$R$2292,17,0)</f>
        <v>4.4535999999999998</v>
      </c>
      <c r="W19" s="61">
        <f t="shared" si="9"/>
        <v>5</v>
      </c>
      <c r="X19" s="60">
        <f>VLOOKUP($A19,'Return Data'!$B$7:$R$2292,14,0)</f>
        <v>5.8463000000000003</v>
      </c>
      <c r="Y19" s="61">
        <f t="shared" si="10"/>
        <v>6</v>
      </c>
      <c r="Z19" s="60">
        <f>VLOOKUP($A19,'Return Data'!$B$7:$R$2292,16,0)</f>
        <v>7.9751000000000003</v>
      </c>
      <c r="AA19" s="62">
        <f t="shared" si="11"/>
        <v>2</v>
      </c>
    </row>
    <row r="20" spans="1:27" x14ac:dyDescent="0.3">
      <c r="A20" s="58" t="s">
        <v>969</v>
      </c>
      <c r="B20" s="59">
        <f>VLOOKUP($A20,'Return Data'!$B$7:$R$2292,3,0)</f>
        <v>44918</v>
      </c>
      <c r="C20" s="60">
        <f>VLOOKUP($A20,'Return Data'!$B$7:$R$2292,4,0)</f>
        <v>35.537199999999999</v>
      </c>
      <c r="D20" s="60">
        <f>VLOOKUP($A20,'Return Data'!$B$7:$R$2292,5,0)</f>
        <v>5.7526000000000002</v>
      </c>
      <c r="E20" s="61">
        <f t="shared" si="0"/>
        <v>14</v>
      </c>
      <c r="F20" s="60">
        <f>VLOOKUP($A20,'Return Data'!$B$7:$R$2292,6,0)</f>
        <v>5.2404000000000002</v>
      </c>
      <c r="G20" s="61">
        <f t="shared" si="1"/>
        <v>15</v>
      </c>
      <c r="H20" s="60">
        <f>VLOOKUP($A20,'Return Data'!$B$7:$R$2292,7,0)</f>
        <v>4.9641000000000002</v>
      </c>
      <c r="I20" s="61">
        <f t="shared" si="2"/>
        <v>20</v>
      </c>
      <c r="J20" s="60">
        <f>VLOOKUP($A20,'Return Data'!$B$7:$R$2292,8,0)</f>
        <v>5.6318000000000001</v>
      </c>
      <c r="K20" s="61">
        <f t="shared" si="3"/>
        <v>21</v>
      </c>
      <c r="L20" s="60">
        <f>VLOOKUP($A20,'Return Data'!$B$7:$R$2292,9,0)</f>
        <v>5.9588000000000001</v>
      </c>
      <c r="M20" s="61">
        <f t="shared" si="4"/>
        <v>21</v>
      </c>
      <c r="N20" s="60">
        <f>VLOOKUP($A20,'Return Data'!$B$7:$R$2292,10,0)</f>
        <v>5.9981</v>
      </c>
      <c r="O20" s="61">
        <f t="shared" si="5"/>
        <v>19</v>
      </c>
      <c r="P20" s="60">
        <f>VLOOKUP($A20,'Return Data'!$B$7:$R$2292,11,0)</f>
        <v>5.4196999999999997</v>
      </c>
      <c r="Q20" s="61">
        <f t="shared" si="6"/>
        <v>21</v>
      </c>
      <c r="R20" s="60">
        <f>VLOOKUP($A20,'Return Data'!$B$7:$R$2292,12,0)</f>
        <v>4.4523000000000001</v>
      </c>
      <c r="S20" s="61">
        <f t="shared" si="7"/>
        <v>16</v>
      </c>
      <c r="T20" s="60">
        <f>VLOOKUP($A20,'Return Data'!$B$7:$R$2292,13,0)</f>
        <v>4.3554000000000004</v>
      </c>
      <c r="U20" s="61">
        <f t="shared" si="8"/>
        <v>17</v>
      </c>
      <c r="V20" s="60">
        <f>VLOOKUP($A20,'Return Data'!$B$7:$R$2292,17,0)</f>
        <v>4.3384999999999998</v>
      </c>
      <c r="W20" s="61">
        <f t="shared" si="9"/>
        <v>10</v>
      </c>
      <c r="X20" s="60">
        <f>VLOOKUP($A20,'Return Data'!$B$7:$R$2292,14,0)</f>
        <v>5.3867000000000003</v>
      </c>
      <c r="Y20" s="61">
        <f t="shared" si="10"/>
        <v>10</v>
      </c>
      <c r="Z20" s="60">
        <f>VLOOKUP($A20,'Return Data'!$B$7:$R$2292,16,0)</f>
        <v>7.1214000000000004</v>
      </c>
      <c r="AA20" s="62">
        <f t="shared" si="11"/>
        <v>13</v>
      </c>
    </row>
    <row r="21" spans="1:27" x14ac:dyDescent="0.3">
      <c r="A21" s="58" t="s">
        <v>970</v>
      </c>
      <c r="B21" s="59">
        <f>VLOOKUP($A21,'Return Data'!$B$7:$R$2292,3,0)</f>
        <v>44918</v>
      </c>
      <c r="C21" s="60">
        <f>VLOOKUP($A21,'Return Data'!$B$7:$R$2292,4,0)</f>
        <v>1446.4922999999999</v>
      </c>
      <c r="D21" s="60">
        <f>VLOOKUP($A21,'Return Data'!$B$7:$R$2292,5,0)</f>
        <v>5.3250000000000002</v>
      </c>
      <c r="E21" s="61">
        <f t="shared" si="0"/>
        <v>17</v>
      </c>
      <c r="F21" s="60">
        <f>VLOOKUP($A21,'Return Data'!$B$7:$R$2292,6,0)</f>
        <v>5.7584999999999997</v>
      </c>
      <c r="G21" s="61">
        <f t="shared" si="1"/>
        <v>9</v>
      </c>
      <c r="H21" s="60">
        <f>VLOOKUP($A21,'Return Data'!$B$7:$R$2292,7,0)</f>
        <v>6.1595000000000004</v>
      </c>
      <c r="I21" s="61">
        <f t="shared" si="2"/>
        <v>5</v>
      </c>
      <c r="J21" s="60">
        <f>VLOOKUP($A21,'Return Data'!$B$7:$R$2292,8,0)</f>
        <v>6.5663999999999998</v>
      </c>
      <c r="K21" s="61">
        <f t="shared" si="3"/>
        <v>8</v>
      </c>
      <c r="L21" s="60">
        <f>VLOOKUP($A21,'Return Data'!$B$7:$R$2292,9,0)</f>
        <v>6.6298000000000004</v>
      </c>
      <c r="M21" s="61">
        <f t="shared" si="4"/>
        <v>11</v>
      </c>
      <c r="N21" s="60">
        <f>VLOOKUP($A21,'Return Data'!$B$7:$R$2292,10,0)</f>
        <v>6.4920999999999998</v>
      </c>
      <c r="O21" s="61">
        <f t="shared" si="5"/>
        <v>8</v>
      </c>
      <c r="P21" s="60">
        <f>VLOOKUP($A21,'Return Data'!$B$7:$R$2292,11,0)</f>
        <v>5.8747999999999996</v>
      </c>
      <c r="Q21" s="61">
        <f t="shared" si="6"/>
        <v>12</v>
      </c>
      <c r="R21" s="60">
        <f>VLOOKUP($A21,'Return Data'!$B$7:$R$2292,12,0)</f>
        <v>4.6288999999999998</v>
      </c>
      <c r="S21" s="61">
        <f t="shared" si="7"/>
        <v>13</v>
      </c>
      <c r="T21" s="60">
        <f>VLOOKUP($A21,'Return Data'!$B$7:$R$2292,13,0)</f>
        <v>4.5075000000000003</v>
      </c>
      <c r="U21" s="61">
        <f t="shared" si="8"/>
        <v>14</v>
      </c>
      <c r="V21" s="60">
        <f>VLOOKUP($A21,'Return Data'!$B$7:$R$2292,17,0)</f>
        <v>4.2519</v>
      </c>
      <c r="W21" s="61">
        <f t="shared" si="9"/>
        <v>13</v>
      </c>
      <c r="X21" s="60">
        <f>VLOOKUP($A21,'Return Data'!$B$7:$R$2292,14,0)</f>
        <v>5.2199</v>
      </c>
      <c r="Y21" s="61">
        <f t="shared" si="10"/>
        <v>13</v>
      </c>
      <c r="Z21" s="60">
        <f>VLOOKUP($A21,'Return Data'!$B$7:$R$2292,16,0)</f>
        <v>6.5079000000000002</v>
      </c>
      <c r="AA21" s="62">
        <f t="shared" si="11"/>
        <v>19</v>
      </c>
    </row>
    <row r="22" spans="1:27" x14ac:dyDescent="0.3">
      <c r="A22" s="58" t="s">
        <v>972</v>
      </c>
      <c r="B22" s="59">
        <f>VLOOKUP($A22,'Return Data'!$B$7:$R$2292,3,0)</f>
        <v>44918</v>
      </c>
      <c r="C22" s="60">
        <f>VLOOKUP($A22,'Return Data'!$B$7:$R$2292,4,0)</f>
        <v>2032.9464</v>
      </c>
      <c r="D22" s="60">
        <f>VLOOKUP($A22,'Return Data'!$B$7:$R$2292,5,0)</f>
        <v>5.4858000000000002</v>
      </c>
      <c r="E22" s="61">
        <f t="shared" si="0"/>
        <v>16</v>
      </c>
      <c r="F22" s="60">
        <f>VLOOKUP($A22,'Return Data'!$B$7:$R$2292,6,0)</f>
        <v>5.7037000000000004</v>
      </c>
      <c r="G22" s="61">
        <f t="shared" si="1"/>
        <v>10</v>
      </c>
      <c r="H22" s="60">
        <f>VLOOKUP($A22,'Return Data'!$B$7:$R$2292,7,0)</f>
        <v>5.7275</v>
      </c>
      <c r="I22" s="61">
        <f t="shared" si="2"/>
        <v>11</v>
      </c>
      <c r="J22" s="60">
        <f>VLOOKUP($A22,'Return Data'!$B$7:$R$2292,8,0)</f>
        <v>6.4431000000000003</v>
      </c>
      <c r="K22" s="61">
        <f t="shared" si="3"/>
        <v>11</v>
      </c>
      <c r="L22" s="60">
        <f>VLOOKUP($A22,'Return Data'!$B$7:$R$2292,9,0)</f>
        <v>6.7416</v>
      </c>
      <c r="M22" s="61">
        <f t="shared" si="4"/>
        <v>5</v>
      </c>
      <c r="N22" s="60">
        <f>VLOOKUP($A22,'Return Data'!$B$7:$R$2292,10,0)</f>
        <v>6.1973000000000003</v>
      </c>
      <c r="O22" s="61">
        <f t="shared" si="5"/>
        <v>16</v>
      </c>
      <c r="P22" s="60">
        <f>VLOOKUP($A22,'Return Data'!$B$7:$R$2292,11,0)</f>
        <v>5.9740000000000002</v>
      </c>
      <c r="Q22" s="61">
        <f t="shared" si="6"/>
        <v>10</v>
      </c>
      <c r="R22" s="60">
        <f>VLOOKUP($A22,'Return Data'!$B$7:$R$2292,12,0)</f>
        <v>4.7542999999999997</v>
      </c>
      <c r="S22" s="61">
        <f t="shared" si="7"/>
        <v>9</v>
      </c>
      <c r="T22" s="60">
        <f>VLOOKUP($A22,'Return Data'!$B$7:$R$2292,13,0)</f>
        <v>4.5674000000000001</v>
      </c>
      <c r="U22" s="61">
        <f t="shared" si="8"/>
        <v>12</v>
      </c>
      <c r="V22" s="60">
        <f>VLOOKUP($A22,'Return Data'!$B$7:$R$2292,17,0)</f>
        <v>4.1487999999999996</v>
      </c>
      <c r="W22" s="61">
        <f t="shared" si="9"/>
        <v>14</v>
      </c>
      <c r="X22" s="60">
        <f>VLOOKUP($A22,'Return Data'!$B$7:$R$2292,14,0)</f>
        <v>5.1825000000000001</v>
      </c>
      <c r="Y22" s="61">
        <f t="shared" si="10"/>
        <v>15</v>
      </c>
      <c r="Z22" s="60">
        <f>VLOOKUP($A22,'Return Data'!$B$7:$R$2292,16,0)</f>
        <v>6.8974000000000002</v>
      </c>
      <c r="AA22" s="62">
        <f t="shared" si="11"/>
        <v>16</v>
      </c>
    </row>
    <row r="23" spans="1:27" x14ac:dyDescent="0.3">
      <c r="A23" s="58" t="s">
        <v>975</v>
      </c>
      <c r="B23" s="59">
        <f>VLOOKUP($A23,'Return Data'!$B$7:$R$2292,3,0)</f>
        <v>44918</v>
      </c>
      <c r="C23" s="60">
        <f>VLOOKUP($A23,'Return Data'!$B$7:$R$2292,4,0)</f>
        <v>3278.3636000000001</v>
      </c>
      <c r="D23" s="60">
        <f>VLOOKUP($A23,'Return Data'!$B$7:$R$2292,5,0)</f>
        <v>5.8661000000000003</v>
      </c>
      <c r="E23" s="61">
        <f t="shared" si="0"/>
        <v>12</v>
      </c>
      <c r="F23" s="60">
        <f>VLOOKUP($A23,'Return Data'!$B$7:$R$2292,6,0)</f>
        <v>5.6429</v>
      </c>
      <c r="G23" s="61">
        <f t="shared" si="1"/>
        <v>12</v>
      </c>
      <c r="H23" s="60">
        <f>VLOOKUP($A23,'Return Data'!$B$7:$R$2292,7,0)</f>
        <v>5.3414999999999999</v>
      </c>
      <c r="I23" s="61">
        <f t="shared" si="2"/>
        <v>18</v>
      </c>
      <c r="J23" s="60">
        <f>VLOOKUP($A23,'Return Data'!$B$7:$R$2292,8,0)</f>
        <v>6.7099000000000002</v>
      </c>
      <c r="K23" s="61">
        <f t="shared" si="3"/>
        <v>5</v>
      </c>
      <c r="L23" s="60">
        <f>VLOOKUP($A23,'Return Data'!$B$7:$R$2292,9,0)</f>
        <v>6.806</v>
      </c>
      <c r="M23" s="61">
        <f t="shared" si="4"/>
        <v>3</v>
      </c>
      <c r="N23" s="60">
        <f>VLOOKUP($A23,'Return Data'!$B$7:$R$2292,10,0)</f>
        <v>6.5659999999999998</v>
      </c>
      <c r="O23" s="61">
        <f t="shared" si="5"/>
        <v>5</v>
      </c>
      <c r="P23" s="60">
        <f>VLOOKUP($A23,'Return Data'!$B$7:$R$2292,11,0)</f>
        <v>6.0106000000000002</v>
      </c>
      <c r="Q23" s="61">
        <f t="shared" si="6"/>
        <v>8</v>
      </c>
      <c r="R23" s="60">
        <f>VLOOKUP($A23,'Return Data'!$B$7:$R$2292,12,0)</f>
        <v>4.8091999999999997</v>
      </c>
      <c r="S23" s="61">
        <f t="shared" si="7"/>
        <v>7</v>
      </c>
      <c r="T23" s="60">
        <f>VLOOKUP($A23,'Return Data'!$B$7:$R$2292,13,0)</f>
        <v>4.8140000000000001</v>
      </c>
      <c r="U23" s="61">
        <f t="shared" si="8"/>
        <v>4</v>
      </c>
      <c r="V23" s="60">
        <f>VLOOKUP($A23,'Return Data'!$B$7:$R$2292,17,0)</f>
        <v>4.8177000000000003</v>
      </c>
      <c r="W23" s="61">
        <f t="shared" si="9"/>
        <v>2</v>
      </c>
      <c r="X23" s="60">
        <f>VLOOKUP($A23,'Return Data'!$B$7:$R$2292,14,0)</f>
        <v>5.8846999999999996</v>
      </c>
      <c r="Y23" s="61">
        <f t="shared" si="10"/>
        <v>5</v>
      </c>
      <c r="Z23" s="60">
        <f>VLOOKUP($A23,'Return Data'!$B$7:$R$2292,16,0)</f>
        <v>7.6531000000000002</v>
      </c>
      <c r="AA23" s="62">
        <f t="shared" si="11"/>
        <v>6</v>
      </c>
    </row>
    <row r="24" spans="1:27" x14ac:dyDescent="0.3">
      <c r="A24" s="58" t="s">
        <v>977</v>
      </c>
      <c r="B24" s="59">
        <f>VLOOKUP($A24,'Return Data'!$B$7:$R$2292,3,0)</f>
        <v>44918</v>
      </c>
      <c r="C24" s="60">
        <f>VLOOKUP($A24,'Return Data'!$B$7:$R$2292,4,0)</f>
        <v>26.472000000000001</v>
      </c>
      <c r="D24" s="60">
        <f>VLOOKUP($A24,'Return Data'!$B$7:$R$2292,5,0)</f>
        <v>7.3091999999999997</v>
      </c>
      <c r="E24" s="61">
        <f t="shared" si="0"/>
        <v>6</v>
      </c>
      <c r="F24" s="60">
        <f>VLOOKUP($A24,'Return Data'!$B$7:$R$2292,6,0)</f>
        <v>6.4839000000000002</v>
      </c>
      <c r="G24" s="61">
        <f t="shared" si="1"/>
        <v>5</v>
      </c>
      <c r="H24" s="60">
        <f>VLOOKUP($A24,'Return Data'!$B$7:$R$2292,7,0)</f>
        <v>6.0145999999999997</v>
      </c>
      <c r="I24" s="61">
        <f t="shared" si="2"/>
        <v>8</v>
      </c>
      <c r="J24" s="60">
        <f>VLOOKUP($A24,'Return Data'!$B$7:$R$2292,8,0)</f>
        <v>6.9321999999999999</v>
      </c>
      <c r="K24" s="61">
        <f t="shared" si="3"/>
        <v>2</v>
      </c>
      <c r="L24" s="60">
        <f>VLOOKUP($A24,'Return Data'!$B$7:$R$2292,9,0)</f>
        <v>6.6592000000000002</v>
      </c>
      <c r="M24" s="61">
        <f t="shared" si="4"/>
        <v>9</v>
      </c>
      <c r="N24" s="60">
        <f>VLOOKUP($A24,'Return Data'!$B$7:$R$2292,10,0)</f>
        <v>6.5023</v>
      </c>
      <c r="O24" s="61">
        <f t="shared" si="5"/>
        <v>7</v>
      </c>
      <c r="P24" s="60">
        <f>VLOOKUP($A24,'Return Data'!$B$7:$R$2292,11,0)</f>
        <v>6.0162000000000004</v>
      </c>
      <c r="Q24" s="61">
        <f t="shared" si="6"/>
        <v>7</v>
      </c>
      <c r="R24" s="60">
        <f>VLOOKUP($A24,'Return Data'!$B$7:$R$2292,12,0)</f>
        <v>5.0636000000000001</v>
      </c>
      <c r="S24" s="61">
        <f t="shared" si="7"/>
        <v>4</v>
      </c>
      <c r="T24" s="60">
        <f>VLOOKUP($A24,'Return Data'!$B$7:$R$2292,13,0)</f>
        <v>4.9577</v>
      </c>
      <c r="U24" s="61">
        <f t="shared" si="8"/>
        <v>2</v>
      </c>
      <c r="V24" s="60">
        <f>VLOOKUP($A24,'Return Data'!$B$7:$R$2292,17,0)</f>
        <v>4.4104999999999999</v>
      </c>
      <c r="W24" s="61">
        <f t="shared" si="9"/>
        <v>6</v>
      </c>
      <c r="X24" s="60">
        <f>VLOOKUP($A24,'Return Data'!$B$7:$R$2292,14,0)</f>
        <v>3.9773000000000001</v>
      </c>
      <c r="Y24" s="61">
        <f t="shared" si="10"/>
        <v>21</v>
      </c>
      <c r="Z24" s="60">
        <f>VLOOKUP($A24,'Return Data'!$B$7:$R$2292,16,0)</f>
        <v>5.6372999999999998</v>
      </c>
      <c r="AA24" s="62">
        <f t="shared" si="11"/>
        <v>20</v>
      </c>
    </row>
    <row r="25" spans="1:27" x14ac:dyDescent="0.3">
      <c r="A25" s="58" t="s">
        <v>978</v>
      </c>
      <c r="B25" s="59">
        <f>VLOOKUP($A25,'Return Data'!$B$7:$R$2292,3,0)</f>
        <v>44918</v>
      </c>
      <c r="C25" s="60">
        <f>VLOOKUP($A25,'Return Data'!$B$7:$R$2292,4,0)</f>
        <v>3007.1653999999999</v>
      </c>
      <c r="D25" s="60">
        <f>VLOOKUP($A25,'Return Data'!$B$7:$R$2292,5,0)</f>
        <v>6.2896000000000001</v>
      </c>
      <c r="E25" s="61">
        <f t="shared" si="0"/>
        <v>10</v>
      </c>
      <c r="F25" s="60">
        <f>VLOOKUP($A25,'Return Data'!$B$7:$R$2292,6,0)</f>
        <v>6.7685000000000004</v>
      </c>
      <c r="G25" s="61">
        <f t="shared" si="1"/>
        <v>4</v>
      </c>
      <c r="H25" s="60">
        <f>VLOOKUP($A25,'Return Data'!$B$7:$R$2292,7,0)</f>
        <v>6.1241000000000003</v>
      </c>
      <c r="I25" s="61">
        <f t="shared" si="2"/>
        <v>6</v>
      </c>
      <c r="J25" s="60">
        <f>VLOOKUP($A25,'Return Data'!$B$7:$R$2292,8,0)</f>
        <v>6.7968999999999999</v>
      </c>
      <c r="K25" s="61">
        <f t="shared" si="3"/>
        <v>4</v>
      </c>
      <c r="L25" s="60">
        <f>VLOOKUP($A25,'Return Data'!$B$7:$R$2292,9,0)</f>
        <v>7.0865999999999998</v>
      </c>
      <c r="M25" s="61">
        <f t="shared" si="4"/>
        <v>2</v>
      </c>
      <c r="N25" s="60">
        <f>VLOOKUP($A25,'Return Data'!$B$7:$R$2292,10,0)</f>
        <v>6.6452999999999998</v>
      </c>
      <c r="O25" s="61">
        <f t="shared" si="5"/>
        <v>3</v>
      </c>
      <c r="P25" s="60">
        <f>VLOOKUP($A25,'Return Data'!$B$7:$R$2292,11,0)</f>
        <v>5.9199000000000002</v>
      </c>
      <c r="Q25" s="61">
        <f t="shared" si="6"/>
        <v>11</v>
      </c>
      <c r="R25" s="60">
        <f>VLOOKUP($A25,'Return Data'!$B$7:$R$2292,12,0)</f>
        <v>4.6684000000000001</v>
      </c>
      <c r="S25" s="61">
        <f t="shared" si="7"/>
        <v>11</v>
      </c>
      <c r="T25" s="60">
        <f>VLOOKUP($A25,'Return Data'!$B$7:$R$2292,13,0)</f>
        <v>4.5705</v>
      </c>
      <c r="U25" s="61">
        <f t="shared" si="8"/>
        <v>11</v>
      </c>
      <c r="V25" s="60">
        <f>VLOOKUP($A25,'Return Data'!$B$7:$R$2292,17,0)</f>
        <v>4.1390000000000002</v>
      </c>
      <c r="W25" s="61">
        <f t="shared" si="9"/>
        <v>15</v>
      </c>
      <c r="X25" s="60">
        <f>VLOOKUP($A25,'Return Data'!$B$7:$R$2292,14,0)</f>
        <v>5.1959</v>
      </c>
      <c r="Y25" s="61">
        <f t="shared" si="10"/>
        <v>14</v>
      </c>
      <c r="Z25" s="60">
        <f>VLOOKUP($A25,'Return Data'!$B$7:$R$2292,16,0)</f>
        <v>7.3962000000000003</v>
      </c>
      <c r="AA25" s="62">
        <f t="shared" si="11"/>
        <v>11</v>
      </c>
    </row>
    <row r="26" spans="1:27" x14ac:dyDescent="0.3">
      <c r="A26" s="58" t="s">
        <v>979</v>
      </c>
      <c r="B26" s="59">
        <f>VLOOKUP($A26,'Return Data'!$B$7:$R$2292,3,0)</f>
        <v>44918</v>
      </c>
      <c r="C26" s="60">
        <f>VLOOKUP($A26,'Return Data'!$B$7:$R$2292,4,0)</f>
        <v>3067.9011</v>
      </c>
      <c r="D26" s="60">
        <f>VLOOKUP($A26,'Return Data'!$B$7:$R$2292,5,0)</f>
        <v>8.8895</v>
      </c>
      <c r="E26" s="61">
        <f t="shared" si="0"/>
        <v>2</v>
      </c>
      <c r="F26" s="60">
        <f>VLOOKUP($A26,'Return Data'!$B$7:$R$2292,6,0)</f>
        <v>13.4335</v>
      </c>
      <c r="G26" s="61">
        <f t="shared" si="1"/>
        <v>1</v>
      </c>
      <c r="H26" s="60">
        <f>VLOOKUP($A26,'Return Data'!$B$7:$R$2292,7,0)</f>
        <v>9.4754000000000005</v>
      </c>
      <c r="I26" s="61">
        <f t="shared" si="2"/>
        <v>1</v>
      </c>
      <c r="J26" s="60">
        <f>VLOOKUP($A26,'Return Data'!$B$7:$R$2292,8,0)</f>
        <v>8.5340000000000007</v>
      </c>
      <c r="K26" s="61">
        <f t="shared" si="3"/>
        <v>1</v>
      </c>
      <c r="L26" s="60">
        <f>VLOOKUP($A26,'Return Data'!$B$7:$R$2292,9,0)</f>
        <v>8.4172999999999991</v>
      </c>
      <c r="M26" s="61">
        <f t="shared" si="4"/>
        <v>1</v>
      </c>
      <c r="N26" s="60">
        <f>VLOOKUP($A26,'Return Data'!$B$7:$R$2292,10,0)</f>
        <v>7.0042</v>
      </c>
      <c r="O26" s="61">
        <f t="shared" si="5"/>
        <v>1</v>
      </c>
      <c r="P26" s="60">
        <f>VLOOKUP($A26,'Return Data'!$B$7:$R$2292,11,0)</f>
        <v>6.0675999999999997</v>
      </c>
      <c r="Q26" s="61">
        <f t="shared" si="6"/>
        <v>6</v>
      </c>
      <c r="R26" s="60">
        <f>VLOOKUP($A26,'Return Data'!$B$7:$R$2292,12,0)</f>
        <v>5.1668000000000003</v>
      </c>
      <c r="S26" s="61">
        <f t="shared" si="7"/>
        <v>3</v>
      </c>
      <c r="T26" s="60">
        <f>VLOOKUP($A26,'Return Data'!$B$7:$R$2292,13,0)</f>
        <v>4.8952</v>
      </c>
      <c r="U26" s="61">
        <f t="shared" si="8"/>
        <v>3</v>
      </c>
      <c r="V26" s="60">
        <f>VLOOKUP($A26,'Return Data'!$B$7:$R$2292,17,0)</f>
        <v>4.3068999999999997</v>
      </c>
      <c r="W26" s="61">
        <f t="shared" si="9"/>
        <v>11</v>
      </c>
      <c r="X26" s="60">
        <f>VLOOKUP($A26,'Return Data'!$B$7:$R$2292,14,0)</f>
        <v>4.9608999999999996</v>
      </c>
      <c r="Y26" s="61">
        <f t="shared" si="10"/>
        <v>19</v>
      </c>
      <c r="Z26" s="60">
        <f>VLOOKUP($A26,'Return Data'!$B$7:$R$2292,16,0)</f>
        <v>5.3441000000000001</v>
      </c>
      <c r="AA26" s="62">
        <f t="shared" si="11"/>
        <v>21</v>
      </c>
    </row>
    <row r="27" spans="1:27" x14ac:dyDescent="0.3">
      <c r="A27" s="58" t="s">
        <v>982</v>
      </c>
      <c r="B27" s="59">
        <f>VLOOKUP($A27,'Return Data'!$B$7:$R$2292,3,0)</f>
        <v>44918</v>
      </c>
      <c r="C27" s="60">
        <f>VLOOKUP($A27,'Return Data'!$B$7:$R$2292,4,0)</f>
        <v>3351.75</v>
      </c>
      <c r="D27" s="60">
        <f>VLOOKUP($A27,'Return Data'!$B$7:$R$2292,5,0)</f>
        <v>6.3139000000000003</v>
      </c>
      <c r="E27" s="61">
        <f t="shared" si="0"/>
        <v>9</v>
      </c>
      <c r="F27" s="60">
        <f>VLOOKUP($A27,'Return Data'!$B$7:$R$2292,6,0)</f>
        <v>5.8865999999999996</v>
      </c>
      <c r="G27" s="61">
        <f t="shared" si="1"/>
        <v>8</v>
      </c>
      <c r="H27" s="60">
        <f>VLOOKUP($A27,'Return Data'!$B$7:$R$2292,7,0)</f>
        <v>6.3263999999999996</v>
      </c>
      <c r="I27" s="61">
        <f t="shared" si="2"/>
        <v>4</v>
      </c>
      <c r="J27" s="60">
        <f>VLOOKUP($A27,'Return Data'!$B$7:$R$2292,8,0)</f>
        <v>5.9558</v>
      </c>
      <c r="K27" s="61">
        <f t="shared" si="3"/>
        <v>20</v>
      </c>
      <c r="L27" s="60">
        <f>VLOOKUP($A27,'Return Data'!$B$7:$R$2292,9,0)</f>
        <v>6.0639000000000003</v>
      </c>
      <c r="M27" s="61">
        <f t="shared" si="4"/>
        <v>20</v>
      </c>
      <c r="N27" s="60">
        <f>VLOOKUP($A27,'Return Data'!$B$7:$R$2292,10,0)</f>
        <v>5.8983999999999996</v>
      </c>
      <c r="O27" s="61">
        <f t="shared" si="5"/>
        <v>21</v>
      </c>
      <c r="P27" s="60">
        <f>VLOOKUP($A27,'Return Data'!$B$7:$R$2292,11,0)</f>
        <v>5.5837000000000003</v>
      </c>
      <c r="Q27" s="61">
        <f t="shared" si="6"/>
        <v>16</v>
      </c>
      <c r="R27" s="60">
        <f>VLOOKUP($A27,'Return Data'!$B$7:$R$2292,12,0)</f>
        <v>4.4169999999999998</v>
      </c>
      <c r="S27" s="61">
        <f t="shared" si="7"/>
        <v>18</v>
      </c>
      <c r="T27" s="60">
        <f>VLOOKUP($A27,'Return Data'!$B$7:$R$2292,13,0)</f>
        <v>4.3418000000000001</v>
      </c>
      <c r="U27" s="61">
        <f t="shared" si="8"/>
        <v>18</v>
      </c>
      <c r="V27" s="60">
        <f>VLOOKUP($A27,'Return Data'!$B$7:$R$2292,17,0)</f>
        <v>4.109</v>
      </c>
      <c r="W27" s="61">
        <f t="shared" si="9"/>
        <v>16</v>
      </c>
      <c r="X27" s="60">
        <f>VLOOKUP($A27,'Return Data'!$B$7:$R$2292,14,0)</f>
        <v>5.2561999999999998</v>
      </c>
      <c r="Y27" s="61">
        <f t="shared" si="10"/>
        <v>12</v>
      </c>
      <c r="Z27" s="60">
        <f>VLOOKUP($A27,'Return Data'!$B$7:$R$2292,16,0)</f>
        <v>6.9067999999999996</v>
      </c>
      <c r="AA27" s="62">
        <f t="shared" si="11"/>
        <v>15</v>
      </c>
    </row>
    <row r="28" spans="1:27" x14ac:dyDescent="0.3">
      <c r="A28" s="58" t="s">
        <v>984</v>
      </c>
      <c r="B28" s="59">
        <f>VLOOKUP($A28,'Return Data'!$B$7:$R$2292,3,0)</f>
        <v>44918</v>
      </c>
      <c r="C28" s="60">
        <f>VLOOKUP($A28,'Return Data'!$B$7:$R$2292,4,0)</f>
        <v>2989.2862</v>
      </c>
      <c r="D28" s="60">
        <f>VLOOKUP($A28,'Return Data'!$B$7:$R$2292,5,0)</f>
        <v>5.8973000000000004</v>
      </c>
      <c r="E28" s="61">
        <f t="shared" si="0"/>
        <v>11</v>
      </c>
      <c r="F28" s="60">
        <f>VLOOKUP($A28,'Return Data'!$B$7:$R$2292,6,0)</f>
        <v>5.6905999999999999</v>
      </c>
      <c r="G28" s="61">
        <f t="shared" si="1"/>
        <v>11</v>
      </c>
      <c r="H28" s="60">
        <f>VLOOKUP($A28,'Return Data'!$B$7:$R$2292,7,0)</f>
        <v>5.7647000000000004</v>
      </c>
      <c r="I28" s="61">
        <f t="shared" si="2"/>
        <v>10</v>
      </c>
      <c r="J28" s="60">
        <f>VLOOKUP($A28,'Return Data'!$B$7:$R$2292,8,0)</f>
        <v>6.3715000000000002</v>
      </c>
      <c r="K28" s="61">
        <f t="shared" si="3"/>
        <v>13</v>
      </c>
      <c r="L28" s="60">
        <f>VLOOKUP($A28,'Return Data'!$B$7:$R$2292,9,0)</f>
        <v>6.2870999999999997</v>
      </c>
      <c r="M28" s="61">
        <f t="shared" si="4"/>
        <v>16</v>
      </c>
      <c r="N28" s="60">
        <f>VLOOKUP($A28,'Return Data'!$B$7:$R$2292,10,0)</f>
        <v>6.1252000000000004</v>
      </c>
      <c r="O28" s="61">
        <f t="shared" si="5"/>
        <v>18</v>
      </c>
      <c r="P28" s="60">
        <f>VLOOKUP($A28,'Return Data'!$B$7:$R$2292,11,0)</f>
        <v>5.6035000000000004</v>
      </c>
      <c r="Q28" s="61">
        <f t="shared" si="6"/>
        <v>15</v>
      </c>
      <c r="R28" s="60">
        <f>VLOOKUP($A28,'Return Data'!$B$7:$R$2292,12,0)</f>
        <v>4.6769999999999996</v>
      </c>
      <c r="S28" s="61">
        <f t="shared" si="7"/>
        <v>10</v>
      </c>
      <c r="T28" s="60">
        <f>VLOOKUP($A28,'Return Data'!$B$7:$R$2292,13,0)</f>
        <v>4.5574000000000003</v>
      </c>
      <c r="U28" s="61">
        <f t="shared" si="8"/>
        <v>13</v>
      </c>
      <c r="V28" s="60">
        <f>VLOOKUP($A28,'Return Data'!$B$7:$R$2292,17,0)</f>
        <v>6.8026999999999997</v>
      </c>
      <c r="W28" s="61">
        <f t="shared" si="9"/>
        <v>1</v>
      </c>
      <c r="X28" s="60">
        <f>VLOOKUP($A28,'Return Data'!$B$7:$R$2292,14,0)</f>
        <v>6.9741999999999997</v>
      </c>
      <c r="Y28" s="61">
        <f t="shared" si="10"/>
        <v>2</v>
      </c>
      <c r="Z28" s="60">
        <f>VLOOKUP($A28,'Return Data'!$B$7:$R$2292,16,0)</f>
        <v>6.7944000000000004</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6.337528571428571</v>
      </c>
      <c r="E30" s="69"/>
      <c r="F30" s="70">
        <f>AVERAGE(F8:F28)</f>
        <v>5.9213761904761899</v>
      </c>
      <c r="G30" s="69"/>
      <c r="H30" s="70">
        <f>AVERAGE(H8:H28)</f>
        <v>5.9073761904761906</v>
      </c>
      <c r="I30" s="69"/>
      <c r="J30" s="70">
        <f>AVERAGE(J8:J28)</f>
        <v>6.5005428571428574</v>
      </c>
      <c r="K30" s="69"/>
      <c r="L30" s="70">
        <f>AVERAGE(L8:L28)</f>
        <v>6.6043857142857147</v>
      </c>
      <c r="M30" s="69"/>
      <c r="N30" s="70">
        <f>AVERAGE(N8:N28)</f>
        <v>6.3601904761904757</v>
      </c>
      <c r="O30" s="69"/>
      <c r="P30" s="70">
        <f>AVERAGE(P8:P28)</f>
        <v>5.9695619047619051</v>
      </c>
      <c r="Q30" s="69"/>
      <c r="R30" s="70">
        <f>AVERAGE(R8:R28)</f>
        <v>4.7125714285714286</v>
      </c>
      <c r="S30" s="69"/>
      <c r="T30" s="70">
        <f>AVERAGE(T8:T28)</f>
        <v>4.5831571428571429</v>
      </c>
      <c r="U30" s="69"/>
      <c r="V30" s="70">
        <f>AVERAGE(V8:V28)</f>
        <v>4.3981857142857139</v>
      </c>
      <c r="W30" s="69"/>
      <c r="X30" s="70">
        <f>AVERAGE(X8:X28)</f>
        <v>5.6691904761904759</v>
      </c>
      <c r="Y30" s="69"/>
      <c r="Z30" s="70">
        <f>AVERAGE(Z8:Z28)</f>
        <v>7.1751190476190478</v>
      </c>
      <c r="AA30" s="71"/>
    </row>
    <row r="31" spans="1:27" x14ac:dyDescent="0.3">
      <c r="A31" s="68" t="s">
        <v>28</v>
      </c>
      <c r="B31" s="69"/>
      <c r="C31" s="69"/>
      <c r="D31" s="70">
        <f>MIN(D8:D28)</f>
        <v>3.4209999999999998</v>
      </c>
      <c r="E31" s="69"/>
      <c r="F31" s="70">
        <f>MIN(F8:F28)</f>
        <v>3.0525000000000002</v>
      </c>
      <c r="G31" s="69"/>
      <c r="H31" s="70">
        <f>MIN(H8:H28)</f>
        <v>4.5025000000000004</v>
      </c>
      <c r="I31" s="69"/>
      <c r="J31" s="70">
        <f>MIN(J8:J28)</f>
        <v>5.6318000000000001</v>
      </c>
      <c r="K31" s="69"/>
      <c r="L31" s="70">
        <f>MIN(L8:L28)</f>
        <v>5.9588000000000001</v>
      </c>
      <c r="M31" s="69"/>
      <c r="N31" s="70">
        <f>MIN(N8:N28)</f>
        <v>5.8983999999999996</v>
      </c>
      <c r="O31" s="69"/>
      <c r="P31" s="70">
        <f>MIN(P8:P28)</f>
        <v>5.4196999999999997</v>
      </c>
      <c r="Q31" s="69"/>
      <c r="R31" s="70">
        <f>MIN(R8:R28)</f>
        <v>4.3125</v>
      </c>
      <c r="S31" s="69"/>
      <c r="T31" s="70">
        <f>MIN(T8:T28)</f>
        <v>4.2610999999999999</v>
      </c>
      <c r="U31" s="69"/>
      <c r="V31" s="70">
        <f>MIN(V8:V28)</f>
        <v>3.8481999999999998</v>
      </c>
      <c r="W31" s="69"/>
      <c r="X31" s="70">
        <f>MIN(X8:X28)</f>
        <v>3.9773000000000001</v>
      </c>
      <c r="Y31" s="69"/>
      <c r="Z31" s="70">
        <f>MIN(Z8:Z28)</f>
        <v>5.3441000000000001</v>
      </c>
      <c r="AA31" s="71"/>
    </row>
    <row r="32" spans="1:27" ht="15" thickBot="1" x14ac:dyDescent="0.35">
      <c r="A32" s="72" t="s">
        <v>29</v>
      </c>
      <c r="B32" s="73"/>
      <c r="C32" s="73"/>
      <c r="D32" s="74">
        <f>MAX(D8:D28)</f>
        <v>10.106400000000001</v>
      </c>
      <c r="E32" s="73"/>
      <c r="F32" s="74">
        <f>MAX(F8:F28)</f>
        <v>13.4335</v>
      </c>
      <c r="G32" s="73"/>
      <c r="H32" s="74">
        <f>MAX(H8:H28)</f>
        <v>9.4754000000000005</v>
      </c>
      <c r="I32" s="73"/>
      <c r="J32" s="74">
        <f>MAX(J8:J28)</f>
        <v>8.5340000000000007</v>
      </c>
      <c r="K32" s="73"/>
      <c r="L32" s="74">
        <f>MAX(L8:L28)</f>
        <v>8.4172999999999991</v>
      </c>
      <c r="M32" s="73"/>
      <c r="N32" s="74">
        <f>MAX(N8:N28)</f>
        <v>7.0042</v>
      </c>
      <c r="O32" s="73"/>
      <c r="P32" s="74">
        <f>MAX(P8:P28)</f>
        <v>7.7436999999999996</v>
      </c>
      <c r="Q32" s="73"/>
      <c r="R32" s="74">
        <f>MAX(R8:R28)</f>
        <v>5.2874999999999996</v>
      </c>
      <c r="S32" s="73"/>
      <c r="T32" s="74">
        <f>MAX(T8:T28)</f>
        <v>5.1006</v>
      </c>
      <c r="U32" s="73"/>
      <c r="V32" s="74">
        <f>MAX(V8:V28)</f>
        <v>6.8026999999999997</v>
      </c>
      <c r="W32" s="73"/>
      <c r="X32" s="74">
        <f>MAX(X8:X28)</f>
        <v>11.117900000000001</v>
      </c>
      <c r="Y32" s="73"/>
      <c r="Z32" s="74">
        <f>MAX(Z8:Z28)</f>
        <v>8.0276999999999994</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44918</v>
      </c>
      <c r="C8" s="60">
        <f>VLOOKUP($A8,'Return Data'!$B$7:$R$2292,4,0)</f>
        <v>552.30999999999995</v>
      </c>
      <c r="D8" s="60">
        <f>VLOOKUP($A8,'Return Data'!$B$7:$R$2292,5,0)</f>
        <v>4.0911999999999997</v>
      </c>
      <c r="E8" s="61">
        <f t="shared" ref="E8:E28" si="0">RANK(D8,D$8:D$28,0)</f>
        <v>19</v>
      </c>
      <c r="F8" s="60">
        <f>VLOOKUP($A8,'Return Data'!$B$7:$R$2292,6,0)</f>
        <v>4.0392000000000001</v>
      </c>
      <c r="G8" s="61">
        <f t="shared" ref="G8:G28" si="1">RANK(F8,F$8:F$28,0)</f>
        <v>18</v>
      </c>
      <c r="H8" s="60">
        <f>VLOOKUP($A8,'Return Data'!$B$7:$R$2292,7,0)</f>
        <v>4.7342000000000004</v>
      </c>
      <c r="I8" s="61">
        <f t="shared" ref="I8:I28" si="2">RANK(H8,H$8:H$28,0)</f>
        <v>17</v>
      </c>
      <c r="J8" s="60">
        <f>VLOOKUP($A8,'Return Data'!$B$7:$R$2292,8,0)</f>
        <v>5.9954999999999998</v>
      </c>
      <c r="K8" s="61">
        <f t="shared" ref="K8:K28" si="3">RANK(J8,J$8:J$28,0)</f>
        <v>11</v>
      </c>
      <c r="L8" s="60">
        <f>VLOOKUP($A8,'Return Data'!$B$7:$R$2292,9,0)</f>
        <v>5.7805999999999997</v>
      </c>
      <c r="M8" s="61">
        <f t="shared" ref="M8:M28" si="4">RANK(L8,L$8:L$28,0)</f>
        <v>16</v>
      </c>
      <c r="N8" s="60">
        <f>VLOOKUP($A8,'Return Data'!$B$7:$R$2292,10,0)</f>
        <v>5.7339000000000002</v>
      </c>
      <c r="O8" s="61">
        <f t="shared" ref="O8:O28" si="5">RANK(N8,N$8:N$28,0)</f>
        <v>14</v>
      </c>
      <c r="P8" s="60">
        <f>VLOOKUP($A8,'Return Data'!$B$7:$R$2292,11,0)</f>
        <v>5.4922000000000004</v>
      </c>
      <c r="Q8" s="61">
        <f t="shared" ref="Q8:Q28" si="6">RANK(P8,P$8:P$28,0)</f>
        <v>5</v>
      </c>
      <c r="R8" s="60">
        <f>VLOOKUP($A8,'Return Data'!$B$7:$R$2292,12,0)</f>
        <v>4.4215</v>
      </c>
      <c r="S8" s="61">
        <f t="shared" ref="S8:S28" si="7">RANK(R8,R$8:R$28,0)</f>
        <v>5</v>
      </c>
      <c r="T8" s="60">
        <f>VLOOKUP($A8,'Return Data'!$B$7:$R$2292,13,0)</f>
        <v>4.2275</v>
      </c>
      <c r="U8" s="61">
        <f t="shared" ref="U8:U28" si="8">RANK(T8,T$8:T$28,0)</f>
        <v>4</v>
      </c>
      <c r="V8" s="60">
        <f>VLOOKUP($A8,'Return Data'!$B$7:$R$2292,17,0)</f>
        <v>3.8706999999999998</v>
      </c>
      <c r="W8" s="61">
        <f t="shared" ref="W8:W28" si="9">RANK(V8,V$8:V$28,0)</f>
        <v>6</v>
      </c>
      <c r="X8" s="60">
        <f>VLOOKUP($A8,'Return Data'!$B$7:$R$2292,14,0)</f>
        <v>5.1223999999999998</v>
      </c>
      <c r="Y8" s="61">
        <f t="shared" ref="Y8:Y28" si="10">RANK(X8,X$8:X$28,0)</f>
        <v>6</v>
      </c>
      <c r="Z8" s="60">
        <f>VLOOKUP($A8,'Return Data'!$B$7:$R$2292,16,0)</f>
        <v>7.1856</v>
      </c>
      <c r="AA8" s="62">
        <f t="shared" ref="AA8:AA28" si="11">RANK(Z8,Z$8:Z$28,0)</f>
        <v>11</v>
      </c>
    </row>
    <row r="9" spans="1:27" x14ac:dyDescent="0.3">
      <c r="A9" s="58" t="s">
        <v>944</v>
      </c>
      <c r="B9" s="59">
        <f>VLOOKUP($A9,'Return Data'!$B$7:$R$2292,3,0)</f>
        <v>44918</v>
      </c>
      <c r="C9" s="60">
        <f>VLOOKUP($A9,'Return Data'!$B$7:$R$2292,4,0)</f>
        <v>2575.4366</v>
      </c>
      <c r="D9" s="60">
        <f>VLOOKUP($A9,'Return Data'!$B$7:$R$2292,5,0)</f>
        <v>6.1405000000000003</v>
      </c>
      <c r="E9" s="61">
        <f t="shared" si="0"/>
        <v>8</v>
      </c>
      <c r="F9" s="60">
        <f>VLOOKUP($A9,'Return Data'!$B$7:$R$2292,6,0)</f>
        <v>5.2077</v>
      </c>
      <c r="G9" s="61">
        <f t="shared" si="1"/>
        <v>10</v>
      </c>
      <c r="H9" s="60">
        <f>VLOOKUP($A9,'Return Data'!$B$7:$R$2292,7,0)</f>
        <v>5.7328999999999999</v>
      </c>
      <c r="I9" s="61">
        <f t="shared" si="2"/>
        <v>5</v>
      </c>
      <c r="J9" s="60">
        <f>VLOOKUP($A9,'Return Data'!$B$7:$R$2292,8,0)</f>
        <v>5.9663000000000004</v>
      </c>
      <c r="K9" s="61">
        <f t="shared" si="3"/>
        <v>12</v>
      </c>
      <c r="L9" s="60">
        <f>VLOOKUP($A9,'Return Data'!$B$7:$R$2292,9,0)</f>
        <v>5.9199000000000002</v>
      </c>
      <c r="M9" s="61">
        <f t="shared" si="4"/>
        <v>13</v>
      </c>
      <c r="N9" s="60">
        <f>VLOOKUP($A9,'Return Data'!$B$7:$R$2292,10,0)</f>
        <v>5.9099000000000004</v>
      </c>
      <c r="O9" s="61">
        <f t="shared" si="5"/>
        <v>8</v>
      </c>
      <c r="P9" s="60">
        <f>VLOOKUP($A9,'Return Data'!$B$7:$R$2292,11,0)</f>
        <v>5.6494</v>
      </c>
      <c r="Q9" s="61">
        <f t="shared" si="6"/>
        <v>4</v>
      </c>
      <c r="R9" s="60">
        <f>VLOOKUP($A9,'Return Data'!$B$7:$R$2292,12,0)</f>
        <v>4.4390999999999998</v>
      </c>
      <c r="S9" s="61">
        <f t="shared" si="7"/>
        <v>4</v>
      </c>
      <c r="T9" s="60">
        <f>VLOOKUP($A9,'Return Data'!$B$7:$R$2292,13,0)</f>
        <v>4.3407</v>
      </c>
      <c r="U9" s="61">
        <f t="shared" si="8"/>
        <v>3</v>
      </c>
      <c r="V9" s="60">
        <f>VLOOKUP($A9,'Return Data'!$B$7:$R$2292,17,0)</f>
        <v>4.0350000000000001</v>
      </c>
      <c r="W9" s="61">
        <f t="shared" si="9"/>
        <v>4</v>
      </c>
      <c r="X9" s="60">
        <f>VLOOKUP($A9,'Return Data'!$B$7:$R$2292,14,0)</f>
        <v>5.1135999999999999</v>
      </c>
      <c r="Y9" s="61">
        <f t="shared" si="10"/>
        <v>7</v>
      </c>
      <c r="Z9" s="60">
        <f>VLOOKUP($A9,'Return Data'!$B$7:$R$2292,16,0)</f>
        <v>7.4218999999999999</v>
      </c>
      <c r="AA9" s="62">
        <f t="shared" si="11"/>
        <v>4</v>
      </c>
    </row>
    <row r="10" spans="1:27" x14ac:dyDescent="0.3">
      <c r="A10" s="58" t="s">
        <v>1927</v>
      </c>
      <c r="B10" s="59">
        <f>VLOOKUP($A10,'Return Data'!$B$7:$R$2292,3,0)</f>
        <v>44918</v>
      </c>
      <c r="C10" s="60">
        <f>VLOOKUP($A10,'Return Data'!$B$7:$R$2292,4,0)</f>
        <v>33.761299999999999</v>
      </c>
      <c r="D10" s="60">
        <f>VLOOKUP($A10,'Return Data'!$B$7:$R$2292,5,0)</f>
        <v>2.7029999999999998</v>
      </c>
      <c r="E10" s="61">
        <f t="shared" si="0"/>
        <v>21</v>
      </c>
      <c r="F10" s="60">
        <f>VLOOKUP($A10,'Return Data'!$B$7:$R$2292,6,0)</f>
        <v>2.415</v>
      </c>
      <c r="G10" s="61">
        <f t="shared" si="1"/>
        <v>21</v>
      </c>
      <c r="H10" s="60">
        <f>VLOOKUP($A10,'Return Data'!$B$7:$R$2292,7,0)</f>
        <v>3.8639999999999999</v>
      </c>
      <c r="I10" s="61">
        <f t="shared" si="2"/>
        <v>21</v>
      </c>
      <c r="J10" s="60">
        <f>VLOOKUP($A10,'Return Data'!$B$7:$R$2292,8,0)</f>
        <v>5.4789000000000003</v>
      </c>
      <c r="K10" s="61">
        <f t="shared" si="3"/>
        <v>19</v>
      </c>
      <c r="L10" s="60">
        <f>VLOOKUP($A10,'Return Data'!$B$7:$R$2292,9,0)</f>
        <v>5.7098000000000004</v>
      </c>
      <c r="M10" s="61">
        <f t="shared" si="4"/>
        <v>19</v>
      </c>
      <c r="N10" s="60">
        <f>VLOOKUP($A10,'Return Data'!$B$7:$R$2292,10,0)</f>
        <v>5.5355999999999996</v>
      </c>
      <c r="O10" s="61">
        <f t="shared" si="5"/>
        <v>19</v>
      </c>
      <c r="P10" s="60">
        <f>VLOOKUP($A10,'Return Data'!$B$7:$R$2292,11,0)</f>
        <v>5.4226999999999999</v>
      </c>
      <c r="Q10" s="61">
        <f t="shared" si="6"/>
        <v>8</v>
      </c>
      <c r="R10" s="60">
        <f>VLOOKUP($A10,'Return Data'!$B$7:$R$2292,12,0)</f>
        <v>3.6779000000000002</v>
      </c>
      <c r="S10" s="61">
        <f t="shared" si="7"/>
        <v>21</v>
      </c>
      <c r="T10" s="60">
        <f>VLOOKUP($A10,'Return Data'!$B$7:$R$2292,13,0)</f>
        <v>3.7107999999999999</v>
      </c>
      <c r="U10" s="61">
        <f t="shared" si="8"/>
        <v>20</v>
      </c>
      <c r="V10" s="60">
        <f>VLOOKUP($A10,'Return Data'!$B$7:$R$2292,17,0)</f>
        <v>3.5285000000000002</v>
      </c>
      <c r="W10" s="61">
        <f t="shared" si="9"/>
        <v>19</v>
      </c>
      <c r="X10" s="60">
        <f>VLOOKUP($A10,'Return Data'!$B$7:$R$2292,14,0)</f>
        <v>4.7744</v>
      </c>
      <c r="Y10" s="61">
        <f t="shared" si="10"/>
        <v>13</v>
      </c>
      <c r="Z10" s="60">
        <f>VLOOKUP($A10,'Return Data'!$B$7:$R$2292,16,0)</f>
        <v>7.3375000000000004</v>
      </c>
      <c r="AA10" s="62">
        <f t="shared" si="11"/>
        <v>6</v>
      </c>
    </row>
    <row r="11" spans="1:27" x14ac:dyDescent="0.3">
      <c r="A11" s="58" t="s">
        <v>948</v>
      </c>
      <c r="B11" s="59">
        <f>VLOOKUP($A11,'Return Data'!$B$7:$R$2292,3,0)</f>
        <v>44918</v>
      </c>
      <c r="C11" s="60">
        <f>VLOOKUP($A11,'Return Data'!$B$7:$R$2292,4,0)</f>
        <v>35.244399999999999</v>
      </c>
      <c r="D11" s="60">
        <f>VLOOKUP($A11,'Return Data'!$B$7:$R$2292,5,0)</f>
        <v>6.5255999999999998</v>
      </c>
      <c r="E11" s="61">
        <f t="shared" si="0"/>
        <v>6</v>
      </c>
      <c r="F11" s="60">
        <f>VLOOKUP($A11,'Return Data'!$B$7:$R$2292,6,0)</f>
        <v>4.9385000000000003</v>
      </c>
      <c r="G11" s="61">
        <f t="shared" si="1"/>
        <v>14</v>
      </c>
      <c r="H11" s="60">
        <f>VLOOKUP($A11,'Return Data'!$B$7:$R$2292,7,0)</f>
        <v>5.2869999999999999</v>
      </c>
      <c r="I11" s="61">
        <f t="shared" si="2"/>
        <v>11</v>
      </c>
      <c r="J11" s="60">
        <f>VLOOKUP($A11,'Return Data'!$B$7:$R$2292,8,0)</f>
        <v>6.3251999999999997</v>
      </c>
      <c r="K11" s="61">
        <f t="shared" si="3"/>
        <v>3</v>
      </c>
      <c r="L11" s="60">
        <f>VLOOKUP($A11,'Return Data'!$B$7:$R$2292,9,0)</f>
        <v>6.4340000000000002</v>
      </c>
      <c r="M11" s="61">
        <f t="shared" si="4"/>
        <v>3</v>
      </c>
      <c r="N11" s="60">
        <f>VLOOKUP($A11,'Return Data'!$B$7:$R$2292,10,0)</f>
        <v>6.0439999999999996</v>
      </c>
      <c r="O11" s="61">
        <f t="shared" si="5"/>
        <v>5</v>
      </c>
      <c r="P11" s="60">
        <f>VLOOKUP($A11,'Return Data'!$B$7:$R$2292,11,0)</f>
        <v>5.2671999999999999</v>
      </c>
      <c r="Q11" s="61">
        <f t="shared" si="6"/>
        <v>14</v>
      </c>
      <c r="R11" s="60">
        <f>VLOOKUP($A11,'Return Data'!$B$7:$R$2292,12,0)</f>
        <v>4.1604999999999999</v>
      </c>
      <c r="S11" s="61">
        <f t="shared" si="7"/>
        <v>8</v>
      </c>
      <c r="T11" s="60">
        <f>VLOOKUP($A11,'Return Data'!$B$7:$R$2292,13,0)</f>
        <v>4.0507999999999997</v>
      </c>
      <c r="U11" s="61">
        <f t="shared" si="8"/>
        <v>10</v>
      </c>
      <c r="V11" s="60">
        <f>VLOOKUP($A11,'Return Data'!$B$7:$R$2292,17,0)</f>
        <v>3.5830000000000002</v>
      </c>
      <c r="W11" s="61">
        <f t="shared" si="9"/>
        <v>18</v>
      </c>
      <c r="X11" s="60">
        <f>VLOOKUP($A11,'Return Data'!$B$7:$R$2292,14,0)</f>
        <v>4.5015999999999998</v>
      </c>
      <c r="Y11" s="61">
        <f t="shared" si="10"/>
        <v>19</v>
      </c>
      <c r="Z11" s="60">
        <f>VLOOKUP($A11,'Return Data'!$B$7:$R$2292,16,0)</f>
        <v>7.3265000000000002</v>
      </c>
      <c r="AA11" s="62">
        <f t="shared" si="11"/>
        <v>7</v>
      </c>
    </row>
    <row r="12" spans="1:27" x14ac:dyDescent="0.3">
      <c r="A12" s="58" t="s">
        <v>950</v>
      </c>
      <c r="B12" s="59">
        <f>VLOOKUP($A12,'Return Data'!$B$7:$R$2292,3,0)</f>
        <v>44918</v>
      </c>
      <c r="C12" s="60">
        <f>VLOOKUP($A12,'Return Data'!$B$7:$R$2292,4,0)</f>
        <v>16.584900000000001</v>
      </c>
      <c r="D12" s="60">
        <f>VLOOKUP($A12,'Return Data'!$B$7:$R$2292,5,0)</f>
        <v>7.9245999999999999</v>
      </c>
      <c r="E12" s="61">
        <f t="shared" si="0"/>
        <v>3</v>
      </c>
      <c r="F12" s="60">
        <f>VLOOKUP($A12,'Return Data'!$B$7:$R$2292,6,0)</f>
        <v>7.5608000000000004</v>
      </c>
      <c r="G12" s="61">
        <f t="shared" si="1"/>
        <v>2</v>
      </c>
      <c r="H12" s="60">
        <f>VLOOKUP($A12,'Return Data'!$B$7:$R$2292,7,0)</f>
        <v>6.2325999999999997</v>
      </c>
      <c r="I12" s="61">
        <f t="shared" si="2"/>
        <v>2</v>
      </c>
      <c r="J12" s="60">
        <f>VLOOKUP($A12,'Return Data'!$B$7:$R$2292,8,0)</f>
        <v>6.3506</v>
      </c>
      <c r="K12" s="61">
        <f t="shared" si="3"/>
        <v>2</v>
      </c>
      <c r="L12" s="60">
        <f>VLOOKUP($A12,'Return Data'!$B$7:$R$2292,9,0)</f>
        <v>6.3788999999999998</v>
      </c>
      <c r="M12" s="61">
        <f t="shared" si="4"/>
        <v>4</v>
      </c>
      <c r="N12" s="60">
        <f>VLOOKUP($A12,'Return Data'!$B$7:$R$2292,10,0)</f>
        <v>5.9119000000000002</v>
      </c>
      <c r="O12" s="61">
        <f t="shared" si="5"/>
        <v>7</v>
      </c>
      <c r="P12" s="60">
        <f>VLOOKUP($A12,'Return Data'!$B$7:$R$2292,11,0)</f>
        <v>5.2544000000000004</v>
      </c>
      <c r="Q12" s="61">
        <f t="shared" si="6"/>
        <v>15</v>
      </c>
      <c r="R12" s="60">
        <f>VLOOKUP($A12,'Return Data'!$B$7:$R$2292,12,0)</f>
        <v>4.1879999999999997</v>
      </c>
      <c r="S12" s="61">
        <f t="shared" si="7"/>
        <v>7</v>
      </c>
      <c r="T12" s="60">
        <f>VLOOKUP($A12,'Return Data'!$B$7:$R$2292,13,0)</f>
        <v>4.1372999999999998</v>
      </c>
      <c r="U12" s="61">
        <f t="shared" si="8"/>
        <v>6</v>
      </c>
      <c r="V12" s="60">
        <f>VLOOKUP($A12,'Return Data'!$B$7:$R$2292,17,0)</f>
        <v>3.8031000000000001</v>
      </c>
      <c r="W12" s="61">
        <f t="shared" si="9"/>
        <v>8</v>
      </c>
      <c r="X12" s="60">
        <f>VLOOKUP($A12,'Return Data'!$B$7:$R$2292,14,0)</f>
        <v>4.7378</v>
      </c>
      <c r="Y12" s="61">
        <f t="shared" si="10"/>
        <v>14</v>
      </c>
      <c r="Z12" s="60">
        <f>VLOOKUP($A12,'Return Data'!$B$7:$R$2292,16,0)</f>
        <v>6.7058</v>
      </c>
      <c r="AA12" s="62">
        <f t="shared" si="11"/>
        <v>16</v>
      </c>
    </row>
    <row r="13" spans="1:27" x14ac:dyDescent="0.3">
      <c r="A13" s="58" t="s">
        <v>955</v>
      </c>
      <c r="B13" s="59">
        <f>VLOOKUP($A13,'Return Data'!$B$7:$R$2292,3,0)</f>
        <v>44918</v>
      </c>
      <c r="C13" s="60">
        <f>VLOOKUP($A13,'Return Data'!$B$7:$R$2292,4,0)</f>
        <v>48.235599999999998</v>
      </c>
      <c r="D13" s="60">
        <f>VLOOKUP($A13,'Return Data'!$B$7:$R$2292,5,0)</f>
        <v>7.4172000000000002</v>
      </c>
      <c r="E13" s="61">
        <f t="shared" si="0"/>
        <v>4</v>
      </c>
      <c r="F13" s="60">
        <f>VLOOKUP($A13,'Return Data'!$B$7:$R$2292,6,0)</f>
        <v>3.9866000000000001</v>
      </c>
      <c r="G13" s="61">
        <f t="shared" si="1"/>
        <v>19</v>
      </c>
      <c r="H13" s="60">
        <f>VLOOKUP($A13,'Return Data'!$B$7:$R$2292,7,0)</f>
        <v>5.0423</v>
      </c>
      <c r="I13" s="61">
        <f t="shared" si="2"/>
        <v>14</v>
      </c>
      <c r="J13" s="60">
        <f>VLOOKUP($A13,'Return Data'!$B$7:$R$2292,8,0)</f>
        <v>5.8884999999999996</v>
      </c>
      <c r="K13" s="61">
        <f t="shared" si="3"/>
        <v>13</v>
      </c>
      <c r="L13" s="60">
        <f>VLOOKUP($A13,'Return Data'!$B$7:$R$2292,9,0)</f>
        <v>6.1398999999999999</v>
      </c>
      <c r="M13" s="61">
        <f t="shared" si="4"/>
        <v>9</v>
      </c>
      <c r="N13" s="60">
        <f>VLOOKUP($A13,'Return Data'!$B$7:$R$2292,10,0)</f>
        <v>5.7584</v>
      </c>
      <c r="O13" s="61">
        <f t="shared" si="5"/>
        <v>12</v>
      </c>
      <c r="P13" s="60">
        <f>VLOOKUP($A13,'Return Data'!$B$7:$R$2292,11,0)</f>
        <v>5.9273999999999996</v>
      </c>
      <c r="Q13" s="61">
        <f t="shared" si="6"/>
        <v>2</v>
      </c>
      <c r="R13" s="60">
        <f>VLOOKUP($A13,'Return Data'!$B$7:$R$2292,12,0)</f>
        <v>4.2446999999999999</v>
      </c>
      <c r="S13" s="61">
        <f t="shared" si="7"/>
        <v>6</v>
      </c>
      <c r="T13" s="60">
        <f>VLOOKUP($A13,'Return Data'!$B$7:$R$2292,13,0)</f>
        <v>4.0632000000000001</v>
      </c>
      <c r="U13" s="61">
        <f t="shared" si="8"/>
        <v>9</v>
      </c>
      <c r="V13" s="60">
        <f>VLOOKUP($A13,'Return Data'!$B$7:$R$2292,17,0)</f>
        <v>3.9011999999999998</v>
      </c>
      <c r="W13" s="61">
        <f t="shared" si="9"/>
        <v>5</v>
      </c>
      <c r="X13" s="60">
        <f>VLOOKUP($A13,'Return Data'!$B$7:$R$2292,14,0)</f>
        <v>5.2828999999999997</v>
      </c>
      <c r="Y13" s="61">
        <f t="shared" si="10"/>
        <v>4</v>
      </c>
      <c r="Z13" s="60">
        <f>VLOOKUP($A13,'Return Data'!$B$7:$R$2292,16,0)</f>
        <v>7.0452000000000004</v>
      </c>
      <c r="AA13" s="62">
        <f t="shared" si="11"/>
        <v>15</v>
      </c>
    </row>
    <row r="14" spans="1:27" x14ac:dyDescent="0.3">
      <c r="A14" t="s">
        <v>2047</v>
      </c>
      <c r="B14" s="59">
        <f>VLOOKUP($A14,'Return Data'!$B$7:$R$2292,3,0)</f>
        <v>44918</v>
      </c>
      <c r="C14" s="60">
        <f>VLOOKUP($A14,'Return Data'!$B$7:$R$2292,4,0)</f>
        <v>23.628299999999999</v>
      </c>
      <c r="D14" s="60">
        <f>VLOOKUP($A14,'Return Data'!$B$7:$R$2292,5,0)</f>
        <v>5.0983999999999998</v>
      </c>
      <c r="E14" s="61">
        <f t="shared" si="0"/>
        <v>15</v>
      </c>
      <c r="F14" s="60">
        <f>VLOOKUP($A14,'Return Data'!$B$7:$R$2292,6,0)</f>
        <v>4.8936999999999999</v>
      </c>
      <c r="G14" s="61">
        <f t="shared" si="1"/>
        <v>15</v>
      </c>
      <c r="H14" s="60">
        <f>VLOOKUP($A14,'Return Data'!$B$7:$R$2292,7,0)</f>
        <v>4.9920999999999998</v>
      </c>
      <c r="I14" s="61">
        <f t="shared" si="2"/>
        <v>16</v>
      </c>
      <c r="J14" s="60">
        <f>VLOOKUP($A14,'Return Data'!$B$7:$R$2292,8,0)</f>
        <v>5.5730000000000004</v>
      </c>
      <c r="K14" s="61">
        <f t="shared" si="3"/>
        <v>18</v>
      </c>
      <c r="L14" s="60">
        <f>VLOOKUP($A14,'Return Data'!$B$7:$R$2292,9,0)</f>
        <v>6.0336999999999996</v>
      </c>
      <c r="M14" s="61">
        <f t="shared" si="4"/>
        <v>12</v>
      </c>
      <c r="N14" s="60">
        <f>VLOOKUP($A14,'Return Data'!$B$7:$R$2292,10,0)</f>
        <v>5.7580999999999998</v>
      </c>
      <c r="O14" s="61">
        <f t="shared" si="5"/>
        <v>13</v>
      </c>
      <c r="P14" s="60">
        <f>VLOOKUP($A14,'Return Data'!$B$7:$R$2292,11,0)</f>
        <v>5.0990000000000002</v>
      </c>
      <c r="Q14" s="61">
        <f t="shared" si="6"/>
        <v>17</v>
      </c>
      <c r="R14" s="60">
        <f>VLOOKUP($A14,'Return Data'!$B$7:$R$2292,12,0)</f>
        <v>3.9931000000000001</v>
      </c>
      <c r="S14" s="61">
        <f t="shared" si="7"/>
        <v>18</v>
      </c>
      <c r="T14" s="60">
        <f>VLOOKUP($A14,'Return Data'!$B$7:$R$2292,13,0)</f>
        <v>3.9182000000000001</v>
      </c>
      <c r="U14" s="61">
        <f t="shared" si="8"/>
        <v>17</v>
      </c>
      <c r="V14" s="60">
        <f>VLOOKUP($A14,'Return Data'!$B$7:$R$2292,17,0)</f>
        <v>3.6701999999999999</v>
      </c>
      <c r="W14" s="61">
        <f t="shared" si="9"/>
        <v>13</v>
      </c>
      <c r="X14" s="60">
        <f>VLOOKUP($A14,'Return Data'!$B$7:$R$2292,14,0)</f>
        <v>4.7266000000000004</v>
      </c>
      <c r="Y14" s="61">
        <f t="shared" si="10"/>
        <v>15</v>
      </c>
      <c r="Z14" s="60">
        <f>VLOOKUP($A14,'Return Data'!$B$7:$R$2292,16,0)</f>
        <v>7.39</v>
      </c>
      <c r="AA14" s="62">
        <f t="shared" si="11"/>
        <v>5</v>
      </c>
    </row>
    <row r="15" spans="1:27" x14ac:dyDescent="0.3">
      <c r="A15" s="58" t="s">
        <v>958</v>
      </c>
      <c r="B15" s="59">
        <f>VLOOKUP($A15,'Return Data'!$B$7:$R$2292,3,0)</f>
        <v>44918</v>
      </c>
      <c r="C15" s="60">
        <f>VLOOKUP($A15,'Return Data'!$B$7:$R$2292,4,0)</f>
        <v>448.84160000000003</v>
      </c>
      <c r="D15" s="60">
        <f>VLOOKUP($A15,'Return Data'!$B$7:$R$2292,5,0)</f>
        <v>10.0214</v>
      </c>
      <c r="E15" s="61">
        <f t="shared" si="0"/>
        <v>1</v>
      </c>
      <c r="F15" s="60">
        <f>VLOOKUP($A15,'Return Data'!$B$7:$R$2292,6,0)</f>
        <v>4.4797000000000002</v>
      </c>
      <c r="G15" s="61">
        <f t="shared" si="1"/>
        <v>17</v>
      </c>
      <c r="H15" s="60">
        <f>VLOOKUP($A15,'Return Data'!$B$7:$R$2292,7,0)</f>
        <v>5.3388999999999998</v>
      </c>
      <c r="I15" s="61">
        <f t="shared" si="2"/>
        <v>10</v>
      </c>
      <c r="J15" s="60">
        <f>VLOOKUP($A15,'Return Data'!$B$7:$R$2292,8,0)</f>
        <v>6.0438999999999998</v>
      </c>
      <c r="K15" s="61">
        <f t="shared" si="3"/>
        <v>10</v>
      </c>
      <c r="L15" s="60">
        <f>VLOOKUP($A15,'Return Data'!$B$7:$R$2292,9,0)</f>
        <v>6.0683999999999996</v>
      </c>
      <c r="M15" s="61">
        <f t="shared" si="4"/>
        <v>11</v>
      </c>
      <c r="N15" s="60">
        <f>VLOOKUP($A15,'Return Data'!$B$7:$R$2292,10,0)</f>
        <v>6.3125</v>
      </c>
      <c r="O15" s="61">
        <f t="shared" si="5"/>
        <v>1</v>
      </c>
      <c r="P15" s="60">
        <f>VLOOKUP($A15,'Return Data'!$B$7:$R$2292,11,0)</f>
        <v>7.6208999999999998</v>
      </c>
      <c r="Q15" s="61">
        <f t="shared" si="6"/>
        <v>1</v>
      </c>
      <c r="R15" s="60">
        <f>VLOOKUP($A15,'Return Data'!$B$7:$R$2292,12,0)</f>
        <v>5.1113</v>
      </c>
      <c r="S15" s="61">
        <f t="shared" si="7"/>
        <v>1</v>
      </c>
      <c r="T15" s="60">
        <f>VLOOKUP($A15,'Return Data'!$B$7:$R$2292,13,0)</f>
        <v>4.4555999999999996</v>
      </c>
      <c r="U15" s="61">
        <f t="shared" si="8"/>
        <v>1</v>
      </c>
      <c r="V15" s="60">
        <f>VLOOKUP($A15,'Return Data'!$B$7:$R$2292,17,0)</f>
        <v>4.1506999999999996</v>
      </c>
      <c r="W15" s="61">
        <f t="shared" si="9"/>
        <v>2</v>
      </c>
      <c r="X15" s="60">
        <f>VLOOKUP($A15,'Return Data'!$B$7:$R$2292,14,0)</f>
        <v>5.5979999999999999</v>
      </c>
      <c r="Y15" s="61">
        <f t="shared" si="10"/>
        <v>3</v>
      </c>
      <c r="Z15" s="60">
        <f>VLOOKUP($A15,'Return Data'!$B$7:$R$2292,16,0)</f>
        <v>7.6958000000000002</v>
      </c>
      <c r="AA15" s="62">
        <f t="shared" si="11"/>
        <v>1</v>
      </c>
    </row>
    <row r="16" spans="1:27" x14ac:dyDescent="0.3">
      <c r="A16" s="58" t="s">
        <v>961</v>
      </c>
      <c r="B16" s="59">
        <f>VLOOKUP($A16,'Return Data'!$B$7:$R$2292,3,0)</f>
        <v>44918</v>
      </c>
      <c r="C16" s="60">
        <f>VLOOKUP($A16,'Return Data'!$B$7:$R$2292,4,0)</f>
        <v>32.271099999999997</v>
      </c>
      <c r="D16" s="60">
        <f>VLOOKUP($A16,'Return Data'!$B$7:$R$2292,5,0)</f>
        <v>5.2035</v>
      </c>
      <c r="E16" s="61">
        <f t="shared" si="0"/>
        <v>13</v>
      </c>
      <c r="F16" s="60">
        <f>VLOOKUP($A16,'Return Data'!$B$7:$R$2292,6,0)</f>
        <v>5.8464999999999998</v>
      </c>
      <c r="G16" s="61">
        <f t="shared" si="1"/>
        <v>5</v>
      </c>
      <c r="H16" s="60">
        <f>VLOOKUP($A16,'Return Data'!$B$7:$R$2292,7,0)</f>
        <v>5.5317999999999996</v>
      </c>
      <c r="I16" s="61">
        <f t="shared" si="2"/>
        <v>8</v>
      </c>
      <c r="J16" s="60">
        <f>VLOOKUP($A16,'Return Data'!$B$7:$R$2292,8,0)</f>
        <v>6.2762000000000002</v>
      </c>
      <c r="K16" s="61">
        <f t="shared" si="3"/>
        <v>4</v>
      </c>
      <c r="L16" s="60">
        <f>VLOOKUP($A16,'Return Data'!$B$7:$R$2292,9,0)</f>
        <v>6.2793999999999999</v>
      </c>
      <c r="M16" s="61">
        <f t="shared" si="4"/>
        <v>6</v>
      </c>
      <c r="N16" s="60">
        <f>VLOOKUP($A16,'Return Data'!$B$7:$R$2292,10,0)</f>
        <v>6.2751000000000001</v>
      </c>
      <c r="O16" s="61">
        <f t="shared" si="5"/>
        <v>2</v>
      </c>
      <c r="P16" s="60">
        <f>VLOOKUP($A16,'Return Data'!$B$7:$R$2292,11,0)</f>
        <v>5.423</v>
      </c>
      <c r="Q16" s="61">
        <f t="shared" si="6"/>
        <v>7</v>
      </c>
      <c r="R16" s="60">
        <f>VLOOKUP($A16,'Return Data'!$B$7:$R$2292,12,0)</f>
        <v>4.0541</v>
      </c>
      <c r="S16" s="61">
        <f t="shared" si="7"/>
        <v>17</v>
      </c>
      <c r="T16" s="60">
        <f>VLOOKUP($A16,'Return Data'!$B$7:$R$2292,13,0)</f>
        <v>3.996</v>
      </c>
      <c r="U16" s="61">
        <f t="shared" si="8"/>
        <v>14</v>
      </c>
      <c r="V16" s="60">
        <f>VLOOKUP($A16,'Return Data'!$B$7:$R$2292,17,0)</f>
        <v>3.7389000000000001</v>
      </c>
      <c r="W16" s="61">
        <f t="shared" si="9"/>
        <v>11</v>
      </c>
      <c r="X16" s="60">
        <f>VLOOKUP($A16,'Return Data'!$B$7:$R$2292,14,0)</f>
        <v>4.7807000000000004</v>
      </c>
      <c r="Y16" s="61">
        <f t="shared" si="10"/>
        <v>12</v>
      </c>
      <c r="Z16" s="60">
        <f>VLOOKUP($A16,'Return Data'!$B$7:$R$2292,16,0)</f>
        <v>7.1597999999999997</v>
      </c>
      <c r="AA16" s="62">
        <f t="shared" si="11"/>
        <v>12</v>
      </c>
    </row>
    <row r="17" spans="1:27" x14ac:dyDescent="0.3">
      <c r="A17" s="58" t="s">
        <v>962</v>
      </c>
      <c r="B17" s="59">
        <f>VLOOKUP($A17,'Return Data'!$B$7:$R$2292,3,0)</f>
        <v>44918</v>
      </c>
      <c r="C17" s="60">
        <f>VLOOKUP($A17,'Return Data'!$B$7:$R$2292,4,0)</f>
        <v>3162.1188000000002</v>
      </c>
      <c r="D17" s="60">
        <f>VLOOKUP($A17,'Return Data'!$B$7:$R$2292,5,0)</f>
        <v>4.1223999999999998</v>
      </c>
      <c r="E17" s="61">
        <f t="shared" si="0"/>
        <v>18</v>
      </c>
      <c r="F17" s="60">
        <f>VLOOKUP($A17,'Return Data'!$B$7:$R$2292,6,0)</f>
        <v>5.5762</v>
      </c>
      <c r="G17" s="61">
        <f t="shared" si="1"/>
        <v>9</v>
      </c>
      <c r="H17" s="60">
        <f>VLOOKUP($A17,'Return Data'!$B$7:$R$2292,7,0)</f>
        <v>5.1962000000000002</v>
      </c>
      <c r="I17" s="61">
        <f t="shared" si="2"/>
        <v>12</v>
      </c>
      <c r="J17" s="60">
        <f>VLOOKUP($A17,'Return Data'!$B$7:$R$2292,8,0)</f>
        <v>6.0693999999999999</v>
      </c>
      <c r="K17" s="61">
        <f t="shared" si="3"/>
        <v>8</v>
      </c>
      <c r="L17" s="60">
        <f>VLOOKUP($A17,'Return Data'!$B$7:$R$2292,9,0)</f>
        <v>6.3171999999999997</v>
      </c>
      <c r="M17" s="61">
        <f t="shared" si="4"/>
        <v>5</v>
      </c>
      <c r="N17" s="60">
        <f>VLOOKUP($A17,'Return Data'!$B$7:$R$2292,10,0)</f>
        <v>5.8879000000000001</v>
      </c>
      <c r="O17" s="61">
        <f t="shared" si="5"/>
        <v>10</v>
      </c>
      <c r="P17" s="60">
        <f>VLOOKUP($A17,'Return Data'!$B$7:$R$2292,11,0)</f>
        <v>5.1737000000000002</v>
      </c>
      <c r="Q17" s="61">
        <f t="shared" si="6"/>
        <v>16</v>
      </c>
      <c r="R17" s="60">
        <f>VLOOKUP($A17,'Return Data'!$B$7:$R$2292,12,0)</f>
        <v>4.0564999999999998</v>
      </c>
      <c r="S17" s="61">
        <f t="shared" si="7"/>
        <v>15</v>
      </c>
      <c r="T17" s="60">
        <f>VLOOKUP($A17,'Return Data'!$B$7:$R$2292,13,0)</f>
        <v>3.9618000000000002</v>
      </c>
      <c r="U17" s="61">
        <f t="shared" si="8"/>
        <v>15</v>
      </c>
      <c r="V17" s="60">
        <f>VLOOKUP($A17,'Return Data'!$B$7:$R$2292,17,0)</f>
        <v>3.7124999999999999</v>
      </c>
      <c r="W17" s="61">
        <f t="shared" si="9"/>
        <v>12</v>
      </c>
      <c r="X17" s="60">
        <f>VLOOKUP($A17,'Return Data'!$B$7:$R$2292,14,0)</f>
        <v>4.8193000000000001</v>
      </c>
      <c r="Y17" s="61">
        <f t="shared" si="10"/>
        <v>10</v>
      </c>
      <c r="Z17" s="60">
        <f>VLOOKUP($A17,'Return Data'!$B$7:$R$2292,16,0)</f>
        <v>7.4882999999999997</v>
      </c>
      <c r="AA17" s="62">
        <f t="shared" si="11"/>
        <v>3</v>
      </c>
    </row>
    <row r="18" spans="1:27" x14ac:dyDescent="0.3">
      <c r="A18" s="58" t="s">
        <v>964</v>
      </c>
      <c r="B18" s="59">
        <f>VLOOKUP($A18,'Return Data'!$B$7:$R$2292,3,0)</f>
        <v>44918</v>
      </c>
      <c r="C18" s="60">
        <f>VLOOKUP($A18,'Return Data'!$B$7:$R$2292,4,0)</f>
        <v>31.114999999999998</v>
      </c>
      <c r="D18" s="60">
        <f>VLOOKUP($A18,'Return Data'!$B$7:$R$2292,5,0)</f>
        <v>7.0397999999999996</v>
      </c>
      <c r="E18" s="61">
        <f t="shared" si="0"/>
        <v>5</v>
      </c>
      <c r="F18" s="60">
        <f>VLOOKUP($A18,'Return Data'!$B$7:$R$2292,6,0)</f>
        <v>6.6119000000000003</v>
      </c>
      <c r="G18" s="61">
        <f t="shared" si="1"/>
        <v>3</v>
      </c>
      <c r="H18" s="60">
        <f>VLOOKUP($A18,'Return Data'!$B$7:$R$2292,7,0)</f>
        <v>6.1574999999999998</v>
      </c>
      <c r="I18" s="61">
        <f t="shared" si="2"/>
        <v>3</v>
      </c>
      <c r="J18" s="60">
        <f>VLOOKUP($A18,'Return Data'!$B$7:$R$2292,8,0)</f>
        <v>5.8785999999999996</v>
      </c>
      <c r="K18" s="61">
        <f t="shared" si="3"/>
        <v>14</v>
      </c>
      <c r="L18" s="60">
        <f>VLOOKUP($A18,'Return Data'!$B$7:$R$2292,9,0)</f>
        <v>5.7595000000000001</v>
      </c>
      <c r="M18" s="61">
        <f t="shared" si="4"/>
        <v>18</v>
      </c>
      <c r="N18" s="60">
        <f>VLOOKUP($A18,'Return Data'!$B$7:$R$2292,10,0)</f>
        <v>5.5147000000000004</v>
      </c>
      <c r="O18" s="61">
        <f t="shared" si="5"/>
        <v>20</v>
      </c>
      <c r="P18" s="60">
        <f>VLOOKUP($A18,'Return Data'!$B$7:$R$2292,11,0)</f>
        <v>4.9970999999999997</v>
      </c>
      <c r="Q18" s="61">
        <f t="shared" si="6"/>
        <v>20</v>
      </c>
      <c r="R18" s="60">
        <f>VLOOKUP($A18,'Return Data'!$B$7:$R$2292,12,0)</f>
        <v>4.1083999999999996</v>
      </c>
      <c r="S18" s="61">
        <f t="shared" si="7"/>
        <v>13</v>
      </c>
      <c r="T18" s="60">
        <f>VLOOKUP($A18,'Return Data'!$B$7:$R$2292,13,0)</f>
        <v>4.0712000000000002</v>
      </c>
      <c r="U18" s="61">
        <f t="shared" si="8"/>
        <v>8</v>
      </c>
      <c r="V18" s="60">
        <f>VLOOKUP($A18,'Return Data'!$B$7:$R$2292,17,0)</f>
        <v>3.5912999999999999</v>
      </c>
      <c r="W18" s="61">
        <f t="shared" si="9"/>
        <v>16</v>
      </c>
      <c r="X18" s="60">
        <f>VLOOKUP($A18,'Return Data'!$B$7:$R$2292,14,0)</f>
        <v>10.7941</v>
      </c>
      <c r="Y18" s="61">
        <f t="shared" si="10"/>
        <v>1</v>
      </c>
      <c r="Z18" s="60">
        <f>VLOOKUP($A18,'Return Data'!$B$7:$R$2292,16,0)</f>
        <v>7.2352999999999996</v>
      </c>
      <c r="AA18" s="62">
        <f t="shared" si="11"/>
        <v>8</v>
      </c>
    </row>
    <row r="19" spans="1:27" x14ac:dyDescent="0.3">
      <c r="A19" s="58" t="s">
        <v>966</v>
      </c>
      <c r="B19" s="59">
        <f>VLOOKUP($A19,'Return Data'!$B$7:$R$2292,3,0)</f>
        <v>44918</v>
      </c>
      <c r="C19" s="60">
        <f>VLOOKUP($A19,'Return Data'!$B$7:$R$2292,4,0)</f>
        <v>2805.7815000000001</v>
      </c>
      <c r="D19" s="60">
        <f>VLOOKUP($A19,'Return Data'!$B$7:$R$2292,5,0)</f>
        <v>3.8953000000000002</v>
      </c>
      <c r="E19" s="61">
        <f t="shared" si="0"/>
        <v>20</v>
      </c>
      <c r="F19" s="60">
        <f>VLOOKUP($A19,'Return Data'!$B$7:$R$2292,6,0)</f>
        <v>2.6126999999999998</v>
      </c>
      <c r="G19" s="61">
        <f t="shared" si="1"/>
        <v>20</v>
      </c>
      <c r="H19" s="60">
        <f>VLOOKUP($A19,'Return Data'!$B$7:$R$2292,7,0)</f>
        <v>4.5015999999999998</v>
      </c>
      <c r="I19" s="61">
        <f t="shared" si="2"/>
        <v>19</v>
      </c>
      <c r="J19" s="60">
        <f>VLOOKUP($A19,'Return Data'!$B$7:$R$2292,8,0)</f>
        <v>5.1703999999999999</v>
      </c>
      <c r="K19" s="61">
        <f t="shared" si="3"/>
        <v>20</v>
      </c>
      <c r="L19" s="60">
        <f>VLOOKUP($A19,'Return Data'!$B$7:$R$2292,9,0)</f>
        <v>5.6542000000000003</v>
      </c>
      <c r="M19" s="61">
        <f t="shared" si="4"/>
        <v>20</v>
      </c>
      <c r="N19" s="60">
        <f>VLOOKUP($A19,'Return Data'!$B$7:$R$2292,10,0)</f>
        <v>5.8869999999999996</v>
      </c>
      <c r="O19" s="61">
        <f t="shared" si="5"/>
        <v>11</v>
      </c>
      <c r="P19" s="60">
        <f>VLOOKUP($A19,'Return Data'!$B$7:$R$2292,11,0)</f>
        <v>5.8951000000000002</v>
      </c>
      <c r="Q19" s="61">
        <f t="shared" si="6"/>
        <v>3</v>
      </c>
      <c r="R19" s="60">
        <f>VLOOKUP($A19,'Return Data'!$B$7:$R$2292,12,0)</f>
        <v>4.0548000000000002</v>
      </c>
      <c r="S19" s="61">
        <f t="shared" si="7"/>
        <v>16</v>
      </c>
      <c r="T19" s="60">
        <f>VLOOKUP($A19,'Return Data'!$B$7:$R$2292,13,0)</f>
        <v>3.8212999999999999</v>
      </c>
      <c r="U19" s="61">
        <f t="shared" si="8"/>
        <v>18</v>
      </c>
      <c r="V19" s="60">
        <f>VLOOKUP($A19,'Return Data'!$B$7:$R$2292,17,0)</f>
        <v>3.6574</v>
      </c>
      <c r="W19" s="61">
        <f t="shared" si="9"/>
        <v>14</v>
      </c>
      <c r="X19" s="60">
        <f>VLOOKUP($A19,'Return Data'!$B$7:$R$2292,14,0)</f>
        <v>5.0430000000000001</v>
      </c>
      <c r="Y19" s="61">
        <f t="shared" si="10"/>
        <v>8</v>
      </c>
      <c r="Z19" s="60">
        <f>VLOOKUP($A19,'Return Data'!$B$7:$R$2292,16,0)</f>
        <v>7.2153999999999998</v>
      </c>
      <c r="AA19" s="62">
        <f t="shared" si="11"/>
        <v>10</v>
      </c>
    </row>
    <row r="20" spans="1:27" x14ac:dyDescent="0.3">
      <c r="A20" s="58" t="s">
        <v>968</v>
      </c>
      <c r="B20" s="59">
        <f>VLOOKUP($A20,'Return Data'!$B$7:$R$2292,3,0)</f>
        <v>44918</v>
      </c>
      <c r="C20" s="60">
        <f>VLOOKUP($A20,'Return Data'!$B$7:$R$2292,4,0)</f>
        <v>33.328299999999999</v>
      </c>
      <c r="D20" s="60">
        <f>VLOOKUP($A20,'Return Data'!$B$7:$R$2292,5,0)</f>
        <v>5.1479999999999997</v>
      </c>
      <c r="E20" s="61">
        <f t="shared" si="0"/>
        <v>14</v>
      </c>
      <c r="F20" s="60">
        <f>VLOOKUP($A20,'Return Data'!$B$7:$R$2292,6,0)</f>
        <v>4.6745000000000001</v>
      </c>
      <c r="G20" s="61">
        <f t="shared" si="1"/>
        <v>16</v>
      </c>
      <c r="H20" s="60">
        <f>VLOOKUP($A20,'Return Data'!$B$7:$R$2292,7,0)</f>
        <v>4.3842999999999996</v>
      </c>
      <c r="I20" s="61">
        <f t="shared" si="2"/>
        <v>20</v>
      </c>
      <c r="J20" s="60">
        <f>VLOOKUP($A20,'Return Data'!$B$7:$R$2292,8,0)</f>
        <v>5.0711000000000004</v>
      </c>
      <c r="K20" s="61">
        <f t="shared" si="3"/>
        <v>21</v>
      </c>
      <c r="L20" s="60">
        <f>VLOOKUP($A20,'Return Data'!$B$7:$R$2292,9,0)</f>
        <v>5.3901000000000003</v>
      </c>
      <c r="M20" s="61">
        <f t="shared" si="4"/>
        <v>21</v>
      </c>
      <c r="N20" s="60">
        <f>VLOOKUP($A20,'Return Data'!$B$7:$R$2292,10,0)</f>
        <v>5.4317000000000002</v>
      </c>
      <c r="O20" s="61">
        <f t="shared" si="5"/>
        <v>21</v>
      </c>
      <c r="P20" s="60">
        <f>VLOOKUP($A20,'Return Data'!$B$7:$R$2292,11,0)</f>
        <v>4.8556999999999997</v>
      </c>
      <c r="Q20" s="61">
        <f t="shared" si="6"/>
        <v>21</v>
      </c>
      <c r="R20" s="60">
        <f>VLOOKUP($A20,'Return Data'!$B$7:$R$2292,12,0)</f>
        <v>3.8896999999999999</v>
      </c>
      <c r="S20" s="61">
        <f t="shared" si="7"/>
        <v>19</v>
      </c>
      <c r="T20" s="60">
        <f>VLOOKUP($A20,'Return Data'!$B$7:$R$2292,13,0)</f>
        <v>3.7892999999999999</v>
      </c>
      <c r="U20" s="61">
        <f t="shared" si="8"/>
        <v>19</v>
      </c>
      <c r="V20" s="60">
        <f>VLOOKUP($A20,'Return Data'!$B$7:$R$2292,17,0)</f>
        <v>3.7761</v>
      </c>
      <c r="W20" s="61">
        <f t="shared" si="9"/>
        <v>10</v>
      </c>
      <c r="X20" s="60">
        <f>VLOOKUP($A20,'Return Data'!$B$7:$R$2292,14,0)</f>
        <v>4.8158000000000003</v>
      </c>
      <c r="Y20" s="61">
        <f t="shared" si="10"/>
        <v>11</v>
      </c>
      <c r="Z20" s="60">
        <f>VLOOKUP($A20,'Return Data'!$B$7:$R$2292,16,0)</f>
        <v>6.3455000000000004</v>
      </c>
      <c r="AA20" s="62">
        <f t="shared" si="11"/>
        <v>17</v>
      </c>
    </row>
    <row r="21" spans="1:27" x14ac:dyDescent="0.3">
      <c r="A21" s="58" t="s">
        <v>971</v>
      </c>
      <c r="B21" s="59">
        <f>VLOOKUP($A21,'Return Data'!$B$7:$R$2292,3,0)</f>
        <v>44918</v>
      </c>
      <c r="C21" s="60">
        <f>VLOOKUP($A21,'Return Data'!$B$7:$R$2292,4,0)</f>
        <v>1375.4268</v>
      </c>
      <c r="D21" s="60">
        <f>VLOOKUP($A21,'Return Data'!$B$7:$R$2292,5,0)</f>
        <v>4.5198</v>
      </c>
      <c r="E21" s="61">
        <f t="shared" si="0"/>
        <v>17</v>
      </c>
      <c r="F21" s="60">
        <f>VLOOKUP($A21,'Return Data'!$B$7:$R$2292,6,0)</f>
        <v>4.9565000000000001</v>
      </c>
      <c r="G21" s="61">
        <f t="shared" si="1"/>
        <v>13</v>
      </c>
      <c r="H21" s="60">
        <f>VLOOKUP($A21,'Return Data'!$B$7:$R$2292,7,0)</f>
        <v>5.3577000000000004</v>
      </c>
      <c r="I21" s="61">
        <f t="shared" si="2"/>
        <v>9</v>
      </c>
      <c r="J21" s="60">
        <f>VLOOKUP($A21,'Return Data'!$B$7:$R$2292,8,0)</f>
        <v>5.7671000000000001</v>
      </c>
      <c r="K21" s="61">
        <f t="shared" si="3"/>
        <v>16</v>
      </c>
      <c r="L21" s="60">
        <f>VLOOKUP($A21,'Return Data'!$B$7:$R$2292,9,0)</f>
        <v>5.8262999999999998</v>
      </c>
      <c r="M21" s="61">
        <f t="shared" si="4"/>
        <v>14</v>
      </c>
      <c r="N21" s="60">
        <f>VLOOKUP($A21,'Return Data'!$B$7:$R$2292,10,0)</f>
        <v>5.6802999999999999</v>
      </c>
      <c r="O21" s="61">
        <f t="shared" si="5"/>
        <v>15</v>
      </c>
      <c r="P21" s="60">
        <f>VLOOKUP($A21,'Return Data'!$B$7:$R$2292,11,0)</f>
        <v>5.0529999999999999</v>
      </c>
      <c r="Q21" s="61">
        <f t="shared" si="6"/>
        <v>19</v>
      </c>
      <c r="R21" s="60">
        <f>VLOOKUP($A21,'Return Data'!$B$7:$R$2292,12,0)</f>
        <v>3.8033000000000001</v>
      </c>
      <c r="S21" s="61">
        <f t="shared" si="7"/>
        <v>20</v>
      </c>
      <c r="T21" s="60">
        <f>VLOOKUP($A21,'Return Data'!$B$7:$R$2292,13,0)</f>
        <v>3.6747000000000001</v>
      </c>
      <c r="U21" s="61">
        <f t="shared" si="8"/>
        <v>21</v>
      </c>
      <c r="V21" s="60">
        <f>VLOOKUP($A21,'Return Data'!$B$7:$R$2292,17,0)</f>
        <v>3.4169999999999998</v>
      </c>
      <c r="W21" s="61">
        <f t="shared" si="9"/>
        <v>21</v>
      </c>
      <c r="X21" s="60">
        <f>VLOOKUP($A21,'Return Data'!$B$7:$R$2292,14,0)</f>
        <v>4.3720999999999997</v>
      </c>
      <c r="Y21" s="61">
        <f t="shared" si="10"/>
        <v>20</v>
      </c>
      <c r="Z21" s="60">
        <f>VLOOKUP($A21,'Return Data'!$B$7:$R$2292,16,0)</f>
        <v>5.5953999999999997</v>
      </c>
      <c r="AA21" s="62">
        <f t="shared" si="11"/>
        <v>20</v>
      </c>
    </row>
    <row r="22" spans="1:27" x14ac:dyDescent="0.3">
      <c r="A22" s="58" t="s">
        <v>973</v>
      </c>
      <c r="B22" s="59">
        <f>VLOOKUP($A22,'Return Data'!$B$7:$R$2292,3,0)</f>
        <v>44918</v>
      </c>
      <c r="C22" s="60">
        <f>VLOOKUP($A22,'Return Data'!$B$7:$R$2292,4,0)</f>
        <v>1896.4458</v>
      </c>
      <c r="D22" s="60">
        <f>VLOOKUP($A22,'Return Data'!$B$7:$R$2292,5,0)</f>
        <v>4.7794999999999996</v>
      </c>
      <c r="E22" s="61">
        <f t="shared" si="0"/>
        <v>16</v>
      </c>
      <c r="F22" s="60">
        <f>VLOOKUP($A22,'Return Data'!$B$7:$R$2292,6,0)</f>
        <v>5.0118999999999998</v>
      </c>
      <c r="G22" s="61">
        <f t="shared" si="1"/>
        <v>11</v>
      </c>
      <c r="H22" s="60">
        <f>VLOOKUP($A22,'Return Data'!$B$7:$R$2292,7,0)</f>
        <v>5.0395000000000003</v>
      </c>
      <c r="I22" s="61">
        <f t="shared" si="2"/>
        <v>15</v>
      </c>
      <c r="J22" s="60">
        <f>VLOOKUP($A22,'Return Data'!$B$7:$R$2292,8,0)</f>
        <v>5.7971000000000004</v>
      </c>
      <c r="K22" s="61">
        <f t="shared" si="3"/>
        <v>15</v>
      </c>
      <c r="L22" s="60">
        <f>VLOOKUP($A22,'Return Data'!$B$7:$R$2292,9,0)</f>
        <v>6.1353</v>
      </c>
      <c r="M22" s="61">
        <f t="shared" si="4"/>
        <v>10</v>
      </c>
      <c r="N22" s="60">
        <f>VLOOKUP($A22,'Return Data'!$B$7:$R$2292,10,0)</f>
        <v>5.5964</v>
      </c>
      <c r="O22" s="61">
        <f t="shared" si="5"/>
        <v>17</v>
      </c>
      <c r="P22" s="60">
        <f>VLOOKUP($A22,'Return Data'!$B$7:$R$2292,11,0)</f>
        <v>5.3529999999999998</v>
      </c>
      <c r="Q22" s="61">
        <f t="shared" si="6"/>
        <v>9</v>
      </c>
      <c r="R22" s="60">
        <f>VLOOKUP($A22,'Return Data'!$B$7:$R$2292,12,0)</f>
        <v>4.1261999999999999</v>
      </c>
      <c r="S22" s="61">
        <f t="shared" si="7"/>
        <v>11</v>
      </c>
      <c r="T22" s="60">
        <f>VLOOKUP($A22,'Return Data'!$B$7:$R$2292,13,0)</f>
        <v>3.9274</v>
      </c>
      <c r="U22" s="61">
        <f t="shared" si="8"/>
        <v>16</v>
      </c>
      <c r="V22" s="60">
        <f>VLOOKUP($A22,'Return Data'!$B$7:$R$2292,17,0)</f>
        <v>3.4950000000000001</v>
      </c>
      <c r="W22" s="61">
        <f t="shared" si="9"/>
        <v>20</v>
      </c>
      <c r="X22" s="60">
        <f>VLOOKUP($A22,'Return Data'!$B$7:$R$2292,14,0)</f>
        <v>4.5351999999999997</v>
      </c>
      <c r="Y22" s="61">
        <f t="shared" si="10"/>
        <v>17</v>
      </c>
      <c r="Z22" s="60">
        <f>VLOOKUP($A22,'Return Data'!$B$7:$R$2292,16,0)</f>
        <v>4.4157000000000002</v>
      </c>
      <c r="AA22" s="62">
        <f t="shared" si="11"/>
        <v>21</v>
      </c>
    </row>
    <row r="23" spans="1:27" x14ac:dyDescent="0.3">
      <c r="A23" s="58" t="s">
        <v>974</v>
      </c>
      <c r="B23" s="59">
        <f>VLOOKUP($A23,'Return Data'!$B$7:$R$2292,3,0)</f>
        <v>44918</v>
      </c>
      <c r="C23" s="60">
        <f>VLOOKUP($A23,'Return Data'!$B$7:$R$2292,4,0)</f>
        <v>3136.8787000000002</v>
      </c>
      <c r="D23" s="60">
        <f>VLOOKUP($A23,'Return Data'!$B$7:$R$2292,5,0)</f>
        <v>5.2077999999999998</v>
      </c>
      <c r="E23" s="61">
        <f t="shared" si="0"/>
        <v>12</v>
      </c>
      <c r="F23" s="60">
        <f>VLOOKUP($A23,'Return Data'!$B$7:$R$2292,6,0)</f>
        <v>4.9832999999999998</v>
      </c>
      <c r="G23" s="61">
        <f t="shared" si="1"/>
        <v>12</v>
      </c>
      <c r="H23" s="60">
        <f>VLOOKUP($A23,'Return Data'!$B$7:$R$2292,7,0)</f>
        <v>4.6809000000000003</v>
      </c>
      <c r="I23" s="61">
        <f t="shared" si="2"/>
        <v>18</v>
      </c>
      <c r="J23" s="60">
        <f>VLOOKUP($A23,'Return Data'!$B$7:$R$2292,8,0)</f>
        <v>6.0484</v>
      </c>
      <c r="K23" s="61">
        <f t="shared" si="3"/>
        <v>9</v>
      </c>
      <c r="L23" s="60">
        <f>VLOOKUP($A23,'Return Data'!$B$7:$R$2292,9,0)</f>
        <v>6.1425999999999998</v>
      </c>
      <c r="M23" s="61">
        <f t="shared" si="4"/>
        <v>8</v>
      </c>
      <c r="N23" s="60">
        <f>VLOOKUP($A23,'Return Data'!$B$7:$R$2292,10,0)</f>
        <v>5.8962000000000003</v>
      </c>
      <c r="O23" s="61">
        <f t="shared" si="5"/>
        <v>9</v>
      </c>
      <c r="P23" s="60">
        <f>VLOOKUP($A23,'Return Data'!$B$7:$R$2292,11,0)</f>
        <v>5.3320999999999996</v>
      </c>
      <c r="Q23" s="61">
        <f t="shared" si="6"/>
        <v>12</v>
      </c>
      <c r="R23" s="60">
        <f>VLOOKUP($A23,'Return Data'!$B$7:$R$2292,12,0)</f>
        <v>4.1273</v>
      </c>
      <c r="S23" s="61">
        <f t="shared" si="7"/>
        <v>10</v>
      </c>
      <c r="T23" s="60">
        <f>VLOOKUP($A23,'Return Data'!$B$7:$R$2292,13,0)</f>
        <v>4.1247999999999996</v>
      </c>
      <c r="U23" s="61">
        <f t="shared" si="8"/>
        <v>7</v>
      </c>
      <c r="V23" s="60">
        <f>VLOOKUP($A23,'Return Data'!$B$7:$R$2292,17,0)</f>
        <v>4.1128999999999998</v>
      </c>
      <c r="W23" s="61">
        <f t="shared" si="9"/>
        <v>3</v>
      </c>
      <c r="X23" s="60">
        <f>VLOOKUP($A23,'Return Data'!$B$7:$R$2292,14,0)</f>
        <v>5.1647999999999996</v>
      </c>
      <c r="Y23" s="61">
        <f t="shared" si="10"/>
        <v>5</v>
      </c>
      <c r="Z23" s="60">
        <f>VLOOKUP($A23,'Return Data'!$B$7:$R$2292,16,0)</f>
        <v>7.5172999999999996</v>
      </c>
      <c r="AA23" s="62">
        <f t="shared" si="11"/>
        <v>2</v>
      </c>
    </row>
    <row r="24" spans="1:27" x14ac:dyDescent="0.3">
      <c r="A24" s="58" t="s">
        <v>976</v>
      </c>
      <c r="B24" s="59">
        <f>VLOOKUP($A24,'Return Data'!$B$7:$R$2292,3,0)</f>
        <v>44918</v>
      </c>
      <c r="C24" s="60">
        <f>VLOOKUP($A24,'Return Data'!$B$7:$R$2292,4,0)</f>
        <v>24.821400000000001</v>
      </c>
      <c r="D24" s="60">
        <f>VLOOKUP($A24,'Return Data'!$B$7:$R$2292,5,0)</f>
        <v>6.4714</v>
      </c>
      <c r="E24" s="61">
        <f t="shared" si="0"/>
        <v>7</v>
      </c>
      <c r="F24" s="60">
        <f>VLOOKUP($A24,'Return Data'!$B$7:$R$2292,6,0)</f>
        <v>5.6395</v>
      </c>
      <c r="G24" s="61">
        <f t="shared" si="1"/>
        <v>6</v>
      </c>
      <c r="H24" s="60">
        <f>VLOOKUP($A24,'Return Data'!$B$7:$R$2292,7,0)</f>
        <v>5.194</v>
      </c>
      <c r="I24" s="61">
        <f t="shared" si="2"/>
        <v>13</v>
      </c>
      <c r="J24" s="60">
        <f>VLOOKUP($A24,'Return Data'!$B$7:$R$2292,8,0)</f>
        <v>6.0747</v>
      </c>
      <c r="K24" s="61">
        <f t="shared" si="3"/>
        <v>7</v>
      </c>
      <c r="L24" s="60">
        <f>VLOOKUP($A24,'Return Data'!$B$7:$R$2292,9,0)</f>
        <v>5.7720000000000002</v>
      </c>
      <c r="M24" s="61">
        <f t="shared" si="4"/>
        <v>17</v>
      </c>
      <c r="N24" s="60">
        <f>VLOOKUP($A24,'Return Data'!$B$7:$R$2292,10,0)</f>
        <v>5.5854999999999997</v>
      </c>
      <c r="O24" s="61">
        <f t="shared" si="5"/>
        <v>18</v>
      </c>
      <c r="P24" s="60">
        <f>VLOOKUP($A24,'Return Data'!$B$7:$R$2292,11,0)</f>
        <v>5.0952999999999999</v>
      </c>
      <c r="Q24" s="61">
        <f t="shared" si="6"/>
        <v>18</v>
      </c>
      <c r="R24" s="60">
        <f>VLOOKUP($A24,'Return Data'!$B$7:$R$2292,12,0)</f>
        <v>4.1387999999999998</v>
      </c>
      <c r="S24" s="61">
        <f t="shared" si="7"/>
        <v>9</v>
      </c>
      <c r="T24" s="60">
        <f>VLOOKUP($A24,'Return Data'!$B$7:$R$2292,13,0)</f>
        <v>4.0381</v>
      </c>
      <c r="U24" s="61">
        <f t="shared" si="8"/>
        <v>11</v>
      </c>
      <c r="V24" s="60">
        <f>VLOOKUP($A24,'Return Data'!$B$7:$R$2292,17,0)</f>
        <v>3.5937999999999999</v>
      </c>
      <c r="W24" s="61">
        <f t="shared" si="9"/>
        <v>15</v>
      </c>
      <c r="X24" s="60">
        <f>VLOOKUP($A24,'Return Data'!$B$7:$R$2292,14,0)</f>
        <v>3.1815000000000002</v>
      </c>
      <c r="Y24" s="61">
        <f t="shared" si="10"/>
        <v>21</v>
      </c>
      <c r="Z24" s="60">
        <f>VLOOKUP($A24,'Return Data'!$B$7:$R$2292,16,0)</f>
        <v>6.0347</v>
      </c>
      <c r="AA24" s="62">
        <f t="shared" si="11"/>
        <v>18</v>
      </c>
    </row>
    <row r="25" spans="1:27" x14ac:dyDescent="0.3">
      <c r="A25" s="58" t="s">
        <v>1983</v>
      </c>
      <c r="B25" s="59">
        <f>VLOOKUP($A25,'Return Data'!$B$7:$R$2292,3,0)</f>
        <v>44918</v>
      </c>
      <c r="C25" s="60">
        <f>VLOOKUP($A25,'Return Data'!$B$7:$R$2292,4,0)</f>
        <v>2930.8602999999998</v>
      </c>
      <c r="D25" s="60">
        <f>VLOOKUP($A25,'Return Data'!$B$7:$R$2292,5,0)</f>
        <v>5.7308000000000003</v>
      </c>
      <c r="E25" s="61">
        <f t="shared" si="0"/>
        <v>11</v>
      </c>
      <c r="F25" s="60">
        <f>VLOOKUP($A25,'Return Data'!$B$7:$R$2292,6,0)</f>
        <v>6.2088000000000001</v>
      </c>
      <c r="G25" s="61">
        <f t="shared" si="1"/>
        <v>4</v>
      </c>
      <c r="H25" s="60">
        <f>VLOOKUP($A25,'Return Data'!$B$7:$R$2292,7,0)</f>
        <v>5.5636999999999999</v>
      </c>
      <c r="I25" s="61">
        <f t="shared" si="2"/>
        <v>7</v>
      </c>
      <c r="J25" s="60">
        <f>VLOOKUP($A25,'Return Data'!$B$7:$R$2292,8,0)</f>
        <v>6.2356999999999996</v>
      </c>
      <c r="K25" s="61">
        <f t="shared" si="3"/>
        <v>6</v>
      </c>
      <c r="L25" s="60">
        <f>VLOOKUP($A25,'Return Data'!$B$7:$R$2292,9,0)</f>
        <v>6.5232000000000001</v>
      </c>
      <c r="M25" s="61">
        <f t="shared" si="4"/>
        <v>2</v>
      </c>
      <c r="N25" s="60">
        <f>VLOOKUP($A25,'Return Data'!$B$7:$R$2292,10,0)</f>
        <v>6.0766999999999998</v>
      </c>
      <c r="O25" s="61">
        <f t="shared" si="5"/>
        <v>4</v>
      </c>
      <c r="P25" s="60">
        <f>VLOOKUP($A25,'Return Data'!$B$7:$R$2292,11,0)</f>
        <v>5.3438999999999997</v>
      </c>
      <c r="Q25" s="61">
        <f t="shared" si="6"/>
        <v>10</v>
      </c>
      <c r="R25" s="60">
        <f>VLOOKUP($A25,'Return Data'!$B$7:$R$2292,12,0)</f>
        <v>4.0892999999999997</v>
      </c>
      <c r="S25" s="61">
        <f t="shared" si="7"/>
        <v>14</v>
      </c>
      <c r="T25" s="60">
        <f>VLOOKUP($A25,'Return Data'!$B$7:$R$2292,13,0)</f>
        <v>4.0065</v>
      </c>
      <c r="U25" s="61">
        <f t="shared" si="8"/>
        <v>13</v>
      </c>
      <c r="V25" s="60">
        <f>VLOOKUP($A25,'Return Data'!$B$7:$R$2292,17,0)</f>
        <v>3.5912000000000002</v>
      </c>
      <c r="W25" s="61">
        <f t="shared" si="9"/>
        <v>17</v>
      </c>
      <c r="X25" s="60">
        <f>VLOOKUP($A25,'Return Data'!$B$7:$R$2292,14,0)</f>
        <v>4.6130000000000004</v>
      </c>
      <c r="Y25" s="61">
        <f t="shared" si="10"/>
        <v>16</v>
      </c>
      <c r="Z25" s="60">
        <f>VLOOKUP($A25,'Return Data'!$B$7:$R$2292,16,0)</f>
        <v>7.2213000000000003</v>
      </c>
      <c r="AA25" s="62">
        <f t="shared" si="11"/>
        <v>9</v>
      </c>
    </row>
    <row r="26" spans="1:27" x14ac:dyDescent="0.3">
      <c r="A26" s="58" t="s">
        <v>1868</v>
      </c>
      <c r="B26" s="59">
        <f>VLOOKUP($A26,'Return Data'!$B$7:$R$2292,3,0)</f>
        <v>44918</v>
      </c>
      <c r="C26" s="60">
        <f>VLOOKUP($A26,'Return Data'!$B$7:$R$2292,4,0)</f>
        <v>2916.9207000000001</v>
      </c>
      <c r="D26" s="60">
        <f>VLOOKUP($A26,'Return Data'!$B$7:$R$2292,5,0)</f>
        <v>7.9401000000000002</v>
      </c>
      <c r="E26" s="61">
        <f t="shared" si="0"/>
        <v>2</v>
      </c>
      <c r="F26" s="60">
        <f>VLOOKUP($A26,'Return Data'!$B$7:$R$2292,6,0)</f>
        <v>12.483000000000001</v>
      </c>
      <c r="G26" s="61">
        <f t="shared" si="1"/>
        <v>1</v>
      </c>
      <c r="H26" s="60">
        <f>VLOOKUP($A26,'Return Data'!$B$7:$R$2292,7,0)</f>
        <v>8.5237999999999996</v>
      </c>
      <c r="I26" s="61">
        <f t="shared" si="2"/>
        <v>1</v>
      </c>
      <c r="J26" s="60">
        <f>VLOOKUP($A26,'Return Data'!$B$7:$R$2292,8,0)</f>
        <v>7.5808</v>
      </c>
      <c r="K26" s="61">
        <f t="shared" si="3"/>
        <v>1</v>
      </c>
      <c r="L26" s="60">
        <f>VLOOKUP($A26,'Return Data'!$B$7:$R$2292,9,0)</f>
        <v>7.4703999999999997</v>
      </c>
      <c r="M26" s="61">
        <f t="shared" si="4"/>
        <v>1</v>
      </c>
      <c r="N26" s="60">
        <f>VLOOKUP($A26,'Return Data'!$B$7:$R$2292,10,0)</f>
        <v>6.2408000000000001</v>
      </c>
      <c r="O26" s="61">
        <f t="shared" si="5"/>
        <v>3</v>
      </c>
      <c r="P26" s="60">
        <f>VLOOKUP($A26,'Return Data'!$B$7:$R$2292,11,0)</f>
        <v>5.3438999999999997</v>
      </c>
      <c r="Q26" s="61">
        <f t="shared" si="6"/>
        <v>10</v>
      </c>
      <c r="R26" s="60">
        <f>VLOOKUP($A26,'Return Data'!$B$7:$R$2292,12,0)</f>
        <v>4.4562999999999997</v>
      </c>
      <c r="S26" s="61">
        <f t="shared" si="7"/>
        <v>3</v>
      </c>
      <c r="T26" s="60">
        <f>VLOOKUP($A26,'Return Data'!$B$7:$R$2292,13,0)</f>
        <v>4.1997999999999998</v>
      </c>
      <c r="U26" s="61">
        <f t="shared" si="8"/>
        <v>5</v>
      </c>
      <c r="V26" s="60">
        <f>VLOOKUP($A26,'Return Data'!$B$7:$R$2292,17,0)</f>
        <v>3.7877000000000001</v>
      </c>
      <c r="W26" s="61">
        <f t="shared" si="9"/>
        <v>9</v>
      </c>
      <c r="X26" s="60">
        <f>VLOOKUP($A26,'Return Data'!$B$7:$R$2292,14,0)</f>
        <v>4.5180999999999996</v>
      </c>
      <c r="Y26" s="61">
        <f t="shared" si="10"/>
        <v>18</v>
      </c>
      <c r="Z26" s="60">
        <f>VLOOKUP($A26,'Return Data'!$B$7:$R$2292,16,0)</f>
        <v>6.0294999999999996</v>
      </c>
      <c r="AA26" s="62">
        <f t="shared" si="11"/>
        <v>19</v>
      </c>
    </row>
    <row r="27" spans="1:27" x14ac:dyDescent="0.3">
      <c r="A27" s="58" t="s">
        <v>980</v>
      </c>
      <c r="B27" s="59">
        <f>VLOOKUP($A27,'Return Data'!$B$7:$R$2292,3,0)</f>
        <v>44918</v>
      </c>
      <c r="C27" s="60">
        <f>VLOOKUP($A27,'Return Data'!$B$7:$R$2292,4,0)</f>
        <v>3288.3442</v>
      </c>
      <c r="D27" s="60">
        <f>VLOOKUP($A27,'Return Data'!$B$7:$R$2292,5,0)</f>
        <v>6.0114999999999998</v>
      </c>
      <c r="E27" s="61">
        <f t="shared" si="0"/>
        <v>9</v>
      </c>
      <c r="F27" s="60">
        <f>VLOOKUP($A27,'Return Data'!$B$7:$R$2292,6,0)</f>
        <v>5.5838999999999999</v>
      </c>
      <c r="G27" s="61">
        <f t="shared" si="1"/>
        <v>7</v>
      </c>
      <c r="H27" s="60">
        <f>VLOOKUP($A27,'Return Data'!$B$7:$R$2292,7,0)</f>
        <v>6.0312999999999999</v>
      </c>
      <c r="I27" s="61">
        <f t="shared" si="2"/>
        <v>4</v>
      </c>
      <c r="J27" s="60">
        <f>VLOOKUP($A27,'Return Data'!$B$7:$R$2292,8,0)</f>
        <v>5.6738999999999997</v>
      </c>
      <c r="K27" s="61">
        <f t="shared" si="3"/>
        <v>17</v>
      </c>
      <c r="L27" s="60">
        <f>VLOOKUP($A27,'Return Data'!$B$7:$R$2292,9,0)</f>
        <v>5.7893999999999997</v>
      </c>
      <c r="M27" s="61">
        <f t="shared" si="4"/>
        <v>15</v>
      </c>
      <c r="N27" s="60">
        <f>VLOOKUP($A27,'Return Data'!$B$7:$R$2292,10,0)</f>
        <v>5.6044</v>
      </c>
      <c r="O27" s="61">
        <f t="shared" si="5"/>
        <v>16</v>
      </c>
      <c r="P27" s="60">
        <f>VLOOKUP($A27,'Return Data'!$B$7:$R$2292,11,0)</f>
        <v>5.2930000000000001</v>
      </c>
      <c r="Q27" s="61">
        <f t="shared" si="6"/>
        <v>13</v>
      </c>
      <c r="R27" s="60">
        <f>VLOOKUP($A27,'Return Data'!$B$7:$R$2292,12,0)</f>
        <v>4.1227</v>
      </c>
      <c r="S27" s="61">
        <f t="shared" si="7"/>
        <v>12</v>
      </c>
      <c r="T27" s="60">
        <f>VLOOKUP($A27,'Return Data'!$B$7:$R$2292,13,0)</f>
        <v>4.0308999999999999</v>
      </c>
      <c r="U27" s="61">
        <f t="shared" si="8"/>
        <v>12</v>
      </c>
      <c r="V27" s="60">
        <f>VLOOKUP($A27,'Return Data'!$B$7:$R$2292,17,0)</f>
        <v>3.8279000000000001</v>
      </c>
      <c r="W27" s="61">
        <f t="shared" si="9"/>
        <v>7</v>
      </c>
      <c r="X27" s="60">
        <f>VLOOKUP($A27,'Return Data'!$B$7:$R$2292,14,0)</f>
        <v>5.01</v>
      </c>
      <c r="Y27" s="61">
        <f t="shared" si="10"/>
        <v>9</v>
      </c>
      <c r="Z27" s="60">
        <f>VLOOKUP($A27,'Return Data'!$B$7:$R$2292,16,0)</f>
        <v>7.1201999999999996</v>
      </c>
      <c r="AA27" s="62">
        <f t="shared" si="11"/>
        <v>14</v>
      </c>
    </row>
    <row r="28" spans="1:27" x14ac:dyDescent="0.3">
      <c r="A28" s="58" t="s">
        <v>985</v>
      </c>
      <c r="B28" s="59">
        <f>VLOOKUP($A28,'Return Data'!$B$7:$R$2292,3,0)</f>
        <v>44918</v>
      </c>
      <c r="C28" s="60">
        <f>VLOOKUP($A28,'Return Data'!$B$7:$R$2292,4,0)</f>
        <v>2949.4753000000001</v>
      </c>
      <c r="D28" s="60">
        <f>VLOOKUP($A28,'Return Data'!$B$7:$R$2292,5,0)</f>
        <v>5.7874999999999996</v>
      </c>
      <c r="E28" s="61">
        <f t="shared" si="0"/>
        <v>10</v>
      </c>
      <c r="F28" s="60">
        <f>VLOOKUP($A28,'Return Data'!$B$7:$R$2292,6,0)</f>
        <v>5.5808</v>
      </c>
      <c r="G28" s="61">
        <f t="shared" si="1"/>
        <v>8</v>
      </c>
      <c r="H28" s="60">
        <f>VLOOKUP($A28,'Return Data'!$B$7:$R$2292,7,0)</f>
        <v>5.6546000000000003</v>
      </c>
      <c r="I28" s="61">
        <f t="shared" si="2"/>
        <v>6</v>
      </c>
      <c r="J28" s="60">
        <f>VLOOKUP($A28,'Return Data'!$B$7:$R$2292,8,0)</f>
        <v>6.2611999999999997</v>
      </c>
      <c r="K28" s="61">
        <f t="shared" si="3"/>
        <v>5</v>
      </c>
      <c r="L28" s="60">
        <f>VLOOKUP($A28,'Return Data'!$B$7:$R$2292,9,0)</f>
        <v>6.1764999999999999</v>
      </c>
      <c r="M28" s="61">
        <f t="shared" si="4"/>
        <v>7</v>
      </c>
      <c r="N28" s="60">
        <f>VLOOKUP($A28,'Return Data'!$B$7:$R$2292,10,0)</f>
        <v>6.0134999999999996</v>
      </c>
      <c r="O28" s="61">
        <f t="shared" si="5"/>
        <v>6</v>
      </c>
      <c r="P28" s="60">
        <f>VLOOKUP($A28,'Return Data'!$B$7:$R$2292,11,0)</f>
        <v>5.4904000000000002</v>
      </c>
      <c r="Q28" s="61">
        <f t="shared" si="6"/>
        <v>6</v>
      </c>
      <c r="R28" s="60">
        <f>VLOOKUP($A28,'Return Data'!$B$7:$R$2292,12,0)</f>
        <v>4.5503999999999998</v>
      </c>
      <c r="S28" s="61">
        <f t="shared" si="7"/>
        <v>2</v>
      </c>
      <c r="T28" s="60">
        <f>VLOOKUP($A28,'Return Data'!$B$7:$R$2292,13,0)</f>
        <v>4.4223999999999997</v>
      </c>
      <c r="U28" s="61">
        <f t="shared" si="8"/>
        <v>2</v>
      </c>
      <c r="V28" s="60">
        <f>VLOOKUP($A28,'Return Data'!$B$7:$R$2292,17,0)</f>
        <v>6.6727999999999996</v>
      </c>
      <c r="W28" s="61">
        <f t="shared" si="9"/>
        <v>1</v>
      </c>
      <c r="X28" s="60">
        <f>VLOOKUP($A28,'Return Data'!$B$7:$R$2292,14,0)</f>
        <v>6.8575999999999997</v>
      </c>
      <c r="Y28" s="61">
        <f t="shared" si="10"/>
        <v>2</v>
      </c>
      <c r="Z28" s="60">
        <f>VLOOKUP($A28,'Return Data'!$B$7:$R$2292,16,0)</f>
        <v>7.1418999999999997</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5.7990142857142857</v>
      </c>
      <c r="E30" s="69"/>
      <c r="F30" s="70">
        <f>AVERAGE(F8:F28)</f>
        <v>5.3947952380952371</v>
      </c>
      <c r="G30" s="69"/>
      <c r="H30" s="70">
        <f>AVERAGE(H8:H28)</f>
        <v>5.3828999999999994</v>
      </c>
      <c r="I30" s="69"/>
      <c r="J30" s="70">
        <f>AVERAGE(J8:J28)</f>
        <v>5.9774523809523812</v>
      </c>
      <c r="K30" s="69"/>
      <c r="L30" s="70">
        <f>AVERAGE(L8:L28)</f>
        <v>6.0810142857142866</v>
      </c>
      <c r="M30" s="69"/>
      <c r="N30" s="70">
        <f>AVERAGE(N8:N28)</f>
        <v>5.8406904761904768</v>
      </c>
      <c r="O30" s="69"/>
      <c r="P30" s="70">
        <f>AVERAGE(P8:P28)</f>
        <v>5.4467809523809523</v>
      </c>
      <c r="Q30" s="69"/>
      <c r="R30" s="70">
        <f>AVERAGE(R8:R28)</f>
        <v>4.1816142857142848</v>
      </c>
      <c r="S30" s="69"/>
      <c r="T30" s="70">
        <f>AVERAGE(T8:T28)</f>
        <v>4.0461095238095233</v>
      </c>
      <c r="U30" s="69"/>
      <c r="V30" s="70">
        <f>AVERAGE(V8:V28)</f>
        <v>3.8817571428571425</v>
      </c>
      <c r="W30" s="69"/>
      <c r="X30" s="70">
        <f>AVERAGE(X8:X28)</f>
        <v>5.1601190476190482</v>
      </c>
      <c r="Y30" s="69"/>
      <c r="Z30" s="70">
        <f>AVERAGE(Z8:Z28)</f>
        <v>6.8870761904761908</v>
      </c>
      <c r="AA30" s="71"/>
    </row>
    <row r="31" spans="1:27" x14ac:dyDescent="0.3">
      <c r="A31" s="68" t="s">
        <v>28</v>
      </c>
      <c r="B31" s="69"/>
      <c r="C31" s="69"/>
      <c r="D31" s="70">
        <f>MIN(D8:D28)</f>
        <v>2.7029999999999998</v>
      </c>
      <c r="E31" s="69"/>
      <c r="F31" s="70">
        <f>MIN(F8:F28)</f>
        <v>2.415</v>
      </c>
      <c r="G31" s="69"/>
      <c r="H31" s="70">
        <f>MIN(H8:H28)</f>
        <v>3.8639999999999999</v>
      </c>
      <c r="I31" s="69"/>
      <c r="J31" s="70">
        <f>MIN(J8:J28)</f>
        <v>5.0711000000000004</v>
      </c>
      <c r="K31" s="69"/>
      <c r="L31" s="70">
        <f>MIN(L8:L28)</f>
        <v>5.3901000000000003</v>
      </c>
      <c r="M31" s="69"/>
      <c r="N31" s="70">
        <f>MIN(N8:N28)</f>
        <v>5.4317000000000002</v>
      </c>
      <c r="O31" s="69"/>
      <c r="P31" s="70">
        <f>MIN(P8:P28)</f>
        <v>4.8556999999999997</v>
      </c>
      <c r="Q31" s="69"/>
      <c r="R31" s="70">
        <f>MIN(R8:R28)</f>
        <v>3.6779000000000002</v>
      </c>
      <c r="S31" s="69"/>
      <c r="T31" s="70">
        <f>MIN(T8:T28)</f>
        <v>3.6747000000000001</v>
      </c>
      <c r="U31" s="69"/>
      <c r="V31" s="70">
        <f>MIN(V8:V28)</f>
        <v>3.4169999999999998</v>
      </c>
      <c r="W31" s="69"/>
      <c r="X31" s="70">
        <f>MIN(X8:X28)</f>
        <v>3.1815000000000002</v>
      </c>
      <c r="Y31" s="69"/>
      <c r="Z31" s="70">
        <f>MIN(Z8:Z28)</f>
        <v>4.4157000000000002</v>
      </c>
      <c r="AA31" s="71"/>
    </row>
    <row r="32" spans="1:27" ht="15" thickBot="1" x14ac:dyDescent="0.35">
      <c r="A32" s="72" t="s">
        <v>29</v>
      </c>
      <c r="B32" s="73"/>
      <c r="C32" s="73"/>
      <c r="D32" s="74">
        <f>MAX(D8:D28)</f>
        <v>10.0214</v>
      </c>
      <c r="E32" s="73"/>
      <c r="F32" s="74">
        <f>MAX(F8:F28)</f>
        <v>12.483000000000001</v>
      </c>
      <c r="G32" s="73"/>
      <c r="H32" s="74">
        <f>MAX(H8:H28)</f>
        <v>8.5237999999999996</v>
      </c>
      <c r="I32" s="73"/>
      <c r="J32" s="74">
        <f>MAX(J8:J28)</f>
        <v>7.5808</v>
      </c>
      <c r="K32" s="73"/>
      <c r="L32" s="74">
        <f>MAX(L8:L28)</f>
        <v>7.4703999999999997</v>
      </c>
      <c r="M32" s="73"/>
      <c r="N32" s="74">
        <f>MAX(N8:N28)</f>
        <v>6.3125</v>
      </c>
      <c r="O32" s="73"/>
      <c r="P32" s="74">
        <f>MAX(P8:P28)</f>
        <v>7.6208999999999998</v>
      </c>
      <c r="Q32" s="73"/>
      <c r="R32" s="74">
        <f>MAX(R8:R28)</f>
        <v>5.1113</v>
      </c>
      <c r="S32" s="73"/>
      <c r="T32" s="74">
        <f>MAX(T8:T28)</f>
        <v>4.4555999999999996</v>
      </c>
      <c r="U32" s="73"/>
      <c r="V32" s="74">
        <f>MAX(V8:V28)</f>
        <v>6.6727999999999996</v>
      </c>
      <c r="W32" s="73"/>
      <c r="X32" s="74">
        <f>MAX(X8:X28)</f>
        <v>10.7941</v>
      </c>
      <c r="Y32" s="73"/>
      <c r="Z32" s="74">
        <f>MAX(Z8:Z28)</f>
        <v>7.6958000000000002</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44918</v>
      </c>
      <c r="C8" s="60">
        <f>VLOOKUP($A8,'Return Data'!$B$7:$R$2292,4,0)</f>
        <v>461.29</v>
      </c>
      <c r="D8" s="60">
        <f>VLOOKUP($A8,'Return Data'!$B$7:$R$2292,5,0)</f>
        <v>6.4340999999999999</v>
      </c>
      <c r="E8" s="61">
        <f t="shared" ref="E8:E31" si="0">RANK(D8,D$8:D$31,0)</f>
        <v>20</v>
      </c>
      <c r="F8" s="60">
        <f>VLOOKUP($A8,'Return Data'!$B$7:$R$2292,6,0)</f>
        <v>6.8244999999999996</v>
      </c>
      <c r="G8" s="61">
        <f t="shared" ref="G8:G31" si="1">RANK(F8,F$8:F$31,0)</f>
        <v>21</v>
      </c>
      <c r="H8" s="60">
        <f>VLOOKUP($A8,'Return Data'!$B$7:$R$2292,7,0)</f>
        <v>6.5644</v>
      </c>
      <c r="I8" s="61">
        <f t="shared" ref="I8:I31" si="2">RANK(H8,H$8:H$31,0)</f>
        <v>19</v>
      </c>
      <c r="J8" s="60">
        <f>VLOOKUP($A8,'Return Data'!$B$7:$R$2292,8,0)</f>
        <v>6.7709000000000001</v>
      </c>
      <c r="K8" s="61">
        <f t="shared" ref="K8:K31" si="3">RANK(J8,J$8:J$31,0)</f>
        <v>10</v>
      </c>
      <c r="L8" s="60">
        <f>VLOOKUP($A8,'Return Data'!$B$7:$R$2292,9,0)</f>
        <v>6.5922000000000001</v>
      </c>
      <c r="M8" s="61">
        <f t="shared" ref="M8:M31" si="4">RANK(L8,L$8:L$31,0)</f>
        <v>16</v>
      </c>
      <c r="N8" s="60">
        <f>VLOOKUP($A8,'Return Data'!$B$7:$R$2292,10,0)</f>
        <v>6.4059999999999997</v>
      </c>
      <c r="O8" s="61">
        <f t="shared" ref="O8:O31" si="5">RANK(N8,N$8:N$31,0)</f>
        <v>5</v>
      </c>
      <c r="P8" s="60">
        <f>VLOOKUP($A8,'Return Data'!$B$7:$R$2292,11,0)</f>
        <v>5.7983000000000002</v>
      </c>
      <c r="Q8" s="61">
        <f t="shared" ref="Q8:Q31" si="6">RANK(P8,P$8:P$31,0)</f>
        <v>10</v>
      </c>
      <c r="R8" s="60">
        <f>VLOOKUP($A8,'Return Data'!$B$7:$R$2292,12,0)</f>
        <v>4.9762000000000004</v>
      </c>
      <c r="S8" s="61">
        <f t="shared" ref="S8:S31" si="7">RANK(R8,R$8:R$31,0)</f>
        <v>10</v>
      </c>
      <c r="T8" s="60">
        <f>VLOOKUP($A8,'Return Data'!$B$7:$R$2292,13,0)</f>
        <v>4.8967999999999998</v>
      </c>
      <c r="U8" s="61">
        <f t="shared" ref="U8:U31" si="8">RANK(T8,T$8:T$31,0)</f>
        <v>5</v>
      </c>
      <c r="V8" s="60">
        <f>VLOOKUP($A8,'Return Data'!$B$7:$R$2292,17,0)</f>
        <v>4.4729000000000001</v>
      </c>
      <c r="W8" s="61">
        <f>RANK(V8,V$8:V$31,0)</f>
        <v>7</v>
      </c>
      <c r="X8" s="60">
        <f>VLOOKUP($A8,'Return Data'!$B$7:$R$2292,14,0)</f>
        <v>5.3627000000000002</v>
      </c>
      <c r="Y8" s="61">
        <f>RANK(X8,X$8:X$31,0)</f>
        <v>4</v>
      </c>
      <c r="Z8" s="60">
        <f>VLOOKUP($A8,'Return Data'!$B$7:$R$2292,16,0)</f>
        <v>7.742</v>
      </c>
      <c r="AA8" s="62">
        <f>RANK(Z8,Z$8:Z$31,0)</f>
        <v>3</v>
      </c>
    </row>
    <row r="9" spans="1:27" x14ac:dyDescent="0.3">
      <c r="A9" s="58" t="s">
        <v>1363</v>
      </c>
      <c r="B9" s="59">
        <f>VLOOKUP($A9,'Return Data'!$B$7:$R$2292,3,0)</f>
        <v>44918</v>
      </c>
      <c r="C9" s="60">
        <f>VLOOKUP($A9,'Return Data'!$B$7:$R$2292,4,0)</f>
        <v>12.933400000000001</v>
      </c>
      <c r="D9" s="60">
        <f>VLOOKUP($A9,'Return Data'!$B$7:$R$2292,5,0)</f>
        <v>7.6214000000000004</v>
      </c>
      <c r="E9" s="61">
        <f t="shared" si="0"/>
        <v>8</v>
      </c>
      <c r="F9" s="60">
        <f>VLOOKUP($A9,'Return Data'!$B$7:$R$2292,6,0)</f>
        <v>7.5304000000000002</v>
      </c>
      <c r="G9" s="61">
        <f t="shared" si="1"/>
        <v>7</v>
      </c>
      <c r="H9" s="60">
        <f>VLOOKUP($A9,'Return Data'!$B$7:$R$2292,7,0)</f>
        <v>6.782</v>
      </c>
      <c r="I9" s="61">
        <f t="shared" si="2"/>
        <v>12</v>
      </c>
      <c r="J9" s="60">
        <f>VLOOKUP($A9,'Return Data'!$B$7:$R$2292,8,0)</f>
        <v>6.8110999999999997</v>
      </c>
      <c r="K9" s="61">
        <f t="shared" si="3"/>
        <v>7</v>
      </c>
      <c r="L9" s="60">
        <f>VLOOKUP($A9,'Return Data'!$B$7:$R$2292,9,0)</f>
        <v>6.8300999999999998</v>
      </c>
      <c r="M9" s="61">
        <f t="shared" si="4"/>
        <v>4</v>
      </c>
      <c r="N9" s="60">
        <f>VLOOKUP($A9,'Return Data'!$B$7:$R$2292,10,0)</f>
        <v>6.4695999999999998</v>
      </c>
      <c r="O9" s="61">
        <f t="shared" si="5"/>
        <v>3</v>
      </c>
      <c r="P9" s="60">
        <f>VLOOKUP($A9,'Return Data'!$B$7:$R$2292,11,0)</f>
        <v>5.9622999999999999</v>
      </c>
      <c r="Q9" s="61">
        <f t="shared" si="6"/>
        <v>3</v>
      </c>
      <c r="R9" s="60">
        <f>VLOOKUP($A9,'Return Data'!$B$7:$R$2292,12,0)</f>
        <v>5.1557000000000004</v>
      </c>
      <c r="S9" s="61">
        <f t="shared" si="7"/>
        <v>4</v>
      </c>
      <c r="T9" s="60">
        <f>VLOOKUP($A9,'Return Data'!$B$7:$R$2292,13,0)</f>
        <v>5.0164</v>
      </c>
      <c r="U9" s="61">
        <f t="shared" si="8"/>
        <v>3</v>
      </c>
      <c r="V9" s="60">
        <f>VLOOKUP($A9,'Return Data'!$B$7:$R$2292,17,0)</f>
        <v>4.5454999999999997</v>
      </c>
      <c r="W9" s="61">
        <f t="shared" ref="W9:W31" si="9">RANK(V9,V$8:V$31,0)</f>
        <v>4</v>
      </c>
      <c r="X9" s="60">
        <f>VLOOKUP($A9,'Return Data'!$B$7:$R$2292,14,0)</f>
        <v>5.0911</v>
      </c>
      <c r="Y9" s="61">
        <f t="shared" ref="Y9:Y31" si="10">RANK(X9,X$8:X$31,0)</f>
        <v>6</v>
      </c>
      <c r="Z9" s="60">
        <f>VLOOKUP($A9,'Return Data'!$B$7:$R$2292,16,0)</f>
        <v>6.1829000000000001</v>
      </c>
      <c r="AA9" s="62">
        <f t="shared" ref="AA9:AA31" si="11">RANK(Z9,Z$8:Z$31,0)</f>
        <v>14</v>
      </c>
    </row>
    <row r="10" spans="1:27" x14ac:dyDescent="0.3">
      <c r="A10" s="58" t="s">
        <v>1938</v>
      </c>
      <c r="B10" s="59">
        <f>VLOOKUP($A10,'Return Data'!$B$7:$R$2292,3,0)</f>
        <v>44918</v>
      </c>
      <c r="C10" s="60">
        <f>VLOOKUP($A10,'Return Data'!$B$7:$R$2292,4,0)</f>
        <v>1298.1277</v>
      </c>
      <c r="D10" s="60">
        <f>VLOOKUP($A10,'Return Data'!$B$7:$R$2292,5,0)</f>
        <v>9.4385999999999992</v>
      </c>
      <c r="E10" s="61">
        <f t="shared" si="0"/>
        <v>1</v>
      </c>
      <c r="F10" s="60">
        <f>VLOOKUP($A10,'Return Data'!$B$7:$R$2292,6,0)</f>
        <v>6.9039000000000001</v>
      </c>
      <c r="G10" s="61">
        <f t="shared" si="1"/>
        <v>19</v>
      </c>
      <c r="H10" s="60">
        <f>VLOOKUP($A10,'Return Data'!$B$7:$R$2292,7,0)</f>
        <v>7.0351999999999997</v>
      </c>
      <c r="I10" s="61">
        <f t="shared" si="2"/>
        <v>3</v>
      </c>
      <c r="J10" s="60">
        <f>VLOOKUP($A10,'Return Data'!$B$7:$R$2292,8,0)</f>
        <v>7.1360000000000001</v>
      </c>
      <c r="K10" s="61">
        <f t="shared" si="3"/>
        <v>1</v>
      </c>
      <c r="L10" s="60">
        <f>VLOOKUP($A10,'Return Data'!$B$7:$R$2292,9,0)</f>
        <v>6.9164000000000003</v>
      </c>
      <c r="M10" s="61">
        <f t="shared" si="4"/>
        <v>2</v>
      </c>
      <c r="N10" s="60">
        <f>VLOOKUP($A10,'Return Data'!$B$7:$R$2292,10,0)</f>
        <v>6.5784000000000002</v>
      </c>
      <c r="O10" s="61">
        <f t="shared" si="5"/>
        <v>2</v>
      </c>
      <c r="P10" s="60">
        <f>VLOOKUP($A10,'Return Data'!$B$7:$R$2292,11,0)</f>
        <v>6.2967000000000004</v>
      </c>
      <c r="Q10" s="61">
        <f t="shared" si="6"/>
        <v>1</v>
      </c>
      <c r="R10" s="60">
        <f>VLOOKUP($A10,'Return Data'!$B$7:$R$2292,12,0)</f>
        <v>5.1627999999999998</v>
      </c>
      <c r="S10" s="61">
        <f t="shared" si="7"/>
        <v>3</v>
      </c>
      <c r="T10" s="60">
        <f>VLOOKUP($A10,'Return Data'!$B$7:$R$2292,13,0)</f>
        <v>4.9939</v>
      </c>
      <c r="U10" s="61">
        <f t="shared" si="8"/>
        <v>4</v>
      </c>
      <c r="V10" s="60">
        <f>VLOOKUP($A10,'Return Data'!$B$7:$R$2292,17,0)</f>
        <v>4.4404000000000003</v>
      </c>
      <c r="W10" s="61">
        <f t="shared" si="9"/>
        <v>8</v>
      </c>
      <c r="X10" s="60">
        <f>VLOOKUP($A10,'Return Data'!$B$7:$R$2292,14,0)</f>
        <v>4.7363999999999997</v>
      </c>
      <c r="Y10" s="61">
        <f t="shared" si="10"/>
        <v>11</v>
      </c>
      <c r="Z10" s="60">
        <f>VLOOKUP($A10,'Return Data'!$B$7:$R$2292,16,0)</f>
        <v>5.8830999999999998</v>
      </c>
      <c r="AA10" s="62">
        <f t="shared" si="11"/>
        <v>16</v>
      </c>
    </row>
    <row r="11" spans="1:27" x14ac:dyDescent="0.3">
      <c r="A11" s="58" t="s">
        <v>1990</v>
      </c>
      <c r="B11" s="59">
        <f>VLOOKUP($A11,'Return Data'!$B$7:$R$2292,3,0)</f>
        <v>44918</v>
      </c>
      <c r="C11" s="60">
        <f>VLOOKUP($A11,'Return Data'!$B$7:$R$2292,4,0)</f>
        <v>2751.5868999999998</v>
      </c>
      <c r="D11" s="60">
        <f>VLOOKUP($A11,'Return Data'!$B$7:$R$2292,5,0)</f>
        <v>7</v>
      </c>
      <c r="E11" s="61">
        <f t="shared" si="0"/>
        <v>16</v>
      </c>
      <c r="F11" s="60">
        <f>VLOOKUP($A11,'Return Data'!$B$7:$R$2292,6,0)</f>
        <v>8.0160999999999998</v>
      </c>
      <c r="G11" s="61">
        <f t="shared" si="1"/>
        <v>3</v>
      </c>
      <c r="H11" s="60">
        <f>VLOOKUP($A11,'Return Data'!$B$7:$R$2292,7,0)</f>
        <v>7.0143000000000004</v>
      </c>
      <c r="I11" s="61">
        <f t="shared" si="2"/>
        <v>4</v>
      </c>
      <c r="J11" s="60">
        <f>VLOOKUP($A11,'Return Data'!$B$7:$R$2292,8,0)</f>
        <v>6.9092000000000002</v>
      </c>
      <c r="K11" s="61">
        <f t="shared" si="3"/>
        <v>5</v>
      </c>
      <c r="L11" s="60">
        <f>VLOOKUP($A11,'Return Data'!$B$7:$R$2292,9,0)</f>
        <v>6.7972000000000001</v>
      </c>
      <c r="M11" s="61">
        <f t="shared" si="4"/>
        <v>6</v>
      </c>
      <c r="N11" s="60">
        <f>VLOOKUP($A11,'Return Data'!$B$7:$R$2292,10,0)</f>
        <v>6.1544999999999996</v>
      </c>
      <c r="O11" s="61">
        <f t="shared" si="5"/>
        <v>18</v>
      </c>
      <c r="P11" s="60">
        <f>VLOOKUP($A11,'Return Data'!$B$7:$R$2292,11,0)</f>
        <v>5.6272000000000002</v>
      </c>
      <c r="Q11" s="61">
        <f t="shared" si="6"/>
        <v>18</v>
      </c>
      <c r="R11" s="60">
        <f>VLOOKUP($A11,'Return Data'!$B$7:$R$2292,12,0)</f>
        <v>4.7196999999999996</v>
      </c>
      <c r="S11" s="61">
        <f t="shared" si="7"/>
        <v>18</v>
      </c>
      <c r="T11" s="60">
        <f>VLOOKUP($A11,'Return Data'!$B$7:$R$2292,13,0)</f>
        <v>4.5232999999999999</v>
      </c>
      <c r="U11" s="61">
        <f t="shared" si="8"/>
        <v>19</v>
      </c>
      <c r="V11" s="60">
        <f>VLOOKUP($A11,'Return Data'!$B$7:$R$2292,17,0)</f>
        <v>3.9331</v>
      </c>
      <c r="W11" s="61">
        <f t="shared" si="9"/>
        <v>20</v>
      </c>
      <c r="X11" s="60">
        <f>VLOOKUP($A11,'Return Data'!$B$7:$R$2292,14,0)</f>
        <v>4.3575999999999997</v>
      </c>
      <c r="Y11" s="61">
        <f t="shared" si="10"/>
        <v>18</v>
      </c>
      <c r="Z11" s="60">
        <f>VLOOKUP($A11,'Return Data'!$B$7:$R$2292,16,0)</f>
        <v>7.4035000000000002</v>
      </c>
      <c r="AA11" s="62">
        <f t="shared" si="11"/>
        <v>6</v>
      </c>
    </row>
    <row r="12" spans="1:27" x14ac:dyDescent="0.3">
      <c r="A12" s="58" t="s">
        <v>1365</v>
      </c>
      <c r="B12" s="59">
        <f>VLOOKUP($A12,'Return Data'!$B$7:$R$2292,3,0)</f>
        <v>44918</v>
      </c>
      <c r="C12" s="60">
        <f>VLOOKUP($A12,'Return Data'!$B$7:$R$2292,4,0)</f>
        <v>3382.6988999999999</v>
      </c>
      <c r="D12" s="60">
        <f>VLOOKUP($A12,'Return Data'!$B$7:$R$2292,5,0)</f>
        <v>7.8893000000000004</v>
      </c>
      <c r="E12" s="61">
        <f t="shared" si="0"/>
        <v>7</v>
      </c>
      <c r="F12" s="60">
        <f>VLOOKUP($A12,'Return Data'!$B$7:$R$2292,6,0)</f>
        <v>7.2103000000000002</v>
      </c>
      <c r="G12" s="61">
        <f t="shared" si="1"/>
        <v>12</v>
      </c>
      <c r="H12" s="60">
        <f>VLOOKUP($A12,'Return Data'!$B$7:$R$2292,7,0)</f>
        <v>6.5499000000000001</v>
      </c>
      <c r="I12" s="61">
        <f t="shared" si="2"/>
        <v>20</v>
      </c>
      <c r="J12" s="60">
        <f>VLOOKUP($A12,'Return Data'!$B$7:$R$2292,8,0)</f>
        <v>6.4250999999999996</v>
      </c>
      <c r="K12" s="61">
        <f t="shared" si="3"/>
        <v>21</v>
      </c>
      <c r="L12" s="60">
        <f>VLOOKUP($A12,'Return Data'!$B$7:$R$2292,9,0)</f>
        <v>6.4089</v>
      </c>
      <c r="M12" s="61">
        <f t="shared" si="4"/>
        <v>21</v>
      </c>
      <c r="N12" s="60">
        <f>VLOOKUP($A12,'Return Data'!$B$7:$R$2292,10,0)</f>
        <v>6.0065999999999997</v>
      </c>
      <c r="O12" s="61">
        <f t="shared" si="5"/>
        <v>21</v>
      </c>
      <c r="P12" s="60">
        <f>VLOOKUP($A12,'Return Data'!$B$7:$R$2292,11,0)</f>
        <v>5.4574999999999996</v>
      </c>
      <c r="Q12" s="61">
        <f t="shared" si="6"/>
        <v>20</v>
      </c>
      <c r="R12" s="60">
        <f>VLOOKUP($A12,'Return Data'!$B$7:$R$2292,12,0)</f>
        <v>4.6675000000000004</v>
      </c>
      <c r="S12" s="61">
        <f t="shared" si="7"/>
        <v>22</v>
      </c>
      <c r="T12" s="60">
        <f>VLOOKUP($A12,'Return Data'!$B$7:$R$2292,13,0)</f>
        <v>4.4309000000000003</v>
      </c>
      <c r="U12" s="61">
        <f t="shared" si="8"/>
        <v>21</v>
      </c>
      <c r="V12" s="60">
        <f>VLOOKUP($A12,'Return Data'!$B$7:$R$2292,17,0)</f>
        <v>3.8087</v>
      </c>
      <c r="W12" s="61">
        <f t="shared" si="9"/>
        <v>22</v>
      </c>
      <c r="X12" s="60">
        <f>VLOOKUP($A12,'Return Data'!$B$7:$R$2292,14,0)</f>
        <v>4.2469999999999999</v>
      </c>
      <c r="Y12" s="61">
        <f t="shared" si="10"/>
        <v>19</v>
      </c>
      <c r="Z12" s="60">
        <f>VLOOKUP($A12,'Return Data'!$B$7:$R$2292,16,0)</f>
        <v>6.8498999999999999</v>
      </c>
      <c r="AA12" s="62">
        <f t="shared" si="11"/>
        <v>12</v>
      </c>
    </row>
    <row r="13" spans="1:27" x14ac:dyDescent="0.3">
      <c r="A13" s="58" t="s">
        <v>1367</v>
      </c>
      <c r="B13" s="59">
        <f>VLOOKUP($A13,'Return Data'!$B$7:$R$2292,3,0)</f>
        <v>44918</v>
      </c>
      <c r="C13" s="60">
        <f>VLOOKUP($A13,'Return Data'!$B$7:$R$2292,4,0)</f>
        <v>3067.6853999999998</v>
      </c>
      <c r="D13" s="60">
        <f>VLOOKUP($A13,'Return Data'!$B$7:$R$2292,5,0)</f>
        <v>8.4436999999999998</v>
      </c>
      <c r="E13" s="61">
        <f t="shared" si="0"/>
        <v>2</v>
      </c>
      <c r="F13" s="60">
        <f>VLOOKUP($A13,'Return Data'!$B$7:$R$2292,6,0)</f>
        <v>8.4027999999999992</v>
      </c>
      <c r="G13" s="61">
        <f t="shared" si="1"/>
        <v>1</v>
      </c>
      <c r="H13" s="60">
        <f>VLOOKUP($A13,'Return Data'!$B$7:$R$2292,7,0)</f>
        <v>7.1448</v>
      </c>
      <c r="I13" s="61">
        <f t="shared" si="2"/>
        <v>1</v>
      </c>
      <c r="J13" s="60">
        <f>VLOOKUP($A13,'Return Data'!$B$7:$R$2292,8,0)</f>
        <v>6.9397000000000002</v>
      </c>
      <c r="K13" s="61">
        <f t="shared" si="3"/>
        <v>3</v>
      </c>
      <c r="L13" s="60">
        <f>VLOOKUP($A13,'Return Data'!$B$7:$R$2292,9,0)</f>
        <v>6.7916999999999996</v>
      </c>
      <c r="M13" s="61">
        <f t="shared" si="4"/>
        <v>7</v>
      </c>
      <c r="N13" s="60">
        <f>VLOOKUP($A13,'Return Data'!$B$7:$R$2292,10,0)</f>
        <v>6.2621000000000002</v>
      </c>
      <c r="O13" s="61">
        <f t="shared" si="5"/>
        <v>14</v>
      </c>
      <c r="P13" s="60">
        <f>VLOOKUP($A13,'Return Data'!$B$7:$R$2292,11,0)</f>
        <v>5.68</v>
      </c>
      <c r="Q13" s="61">
        <f t="shared" si="6"/>
        <v>17</v>
      </c>
      <c r="R13" s="60">
        <f>VLOOKUP($A13,'Return Data'!$B$7:$R$2292,12,0)</f>
        <v>4.9086999999999996</v>
      </c>
      <c r="S13" s="61">
        <f t="shared" si="7"/>
        <v>14</v>
      </c>
      <c r="T13" s="60">
        <f>VLOOKUP($A13,'Return Data'!$B$7:$R$2292,13,0)</f>
        <v>4.7733999999999996</v>
      </c>
      <c r="U13" s="61">
        <f t="shared" si="8"/>
        <v>10</v>
      </c>
      <c r="V13" s="60">
        <f>VLOOKUP($A13,'Return Data'!$B$7:$R$2292,17,0)</f>
        <v>4.1746999999999996</v>
      </c>
      <c r="W13" s="61">
        <f t="shared" si="9"/>
        <v>17</v>
      </c>
      <c r="X13" s="60">
        <f>VLOOKUP($A13,'Return Data'!$B$7:$R$2292,14,0)</f>
        <v>4.5975000000000001</v>
      </c>
      <c r="Y13" s="61">
        <f t="shared" si="10"/>
        <v>14</v>
      </c>
      <c r="Z13" s="60">
        <f>VLOOKUP($A13,'Return Data'!$B$7:$R$2292,16,0)</f>
        <v>7.0164999999999997</v>
      </c>
      <c r="AA13" s="62">
        <f t="shared" si="11"/>
        <v>11</v>
      </c>
    </row>
    <row r="14" spans="1:27" x14ac:dyDescent="0.3">
      <c r="A14" s="58" t="s">
        <v>1373</v>
      </c>
      <c r="B14" s="59">
        <f>VLOOKUP($A14,'Return Data'!$B$7:$R$2292,3,0)</f>
        <v>44918</v>
      </c>
      <c r="C14" s="60">
        <f>VLOOKUP($A14,'Return Data'!$B$7:$R$2292,4,0)</f>
        <v>12.857100000000001</v>
      </c>
      <c r="D14" s="60">
        <f>VLOOKUP($A14,'Return Data'!$B$7:$R$2292,5,0)</f>
        <v>6.8146000000000004</v>
      </c>
      <c r="E14" s="61">
        <f t="shared" si="0"/>
        <v>17</v>
      </c>
      <c r="F14" s="60">
        <f>VLOOKUP($A14,'Return Data'!$B$7:$R$2292,6,0)</f>
        <v>7.0065999999999997</v>
      </c>
      <c r="G14" s="61">
        <f t="shared" si="1"/>
        <v>16</v>
      </c>
      <c r="H14" s="60">
        <f>VLOOKUP($A14,'Return Data'!$B$7:$R$2292,7,0)</f>
        <v>6.8223000000000003</v>
      </c>
      <c r="I14" s="61">
        <f t="shared" si="2"/>
        <v>10</v>
      </c>
      <c r="J14" s="60">
        <f>VLOOKUP($A14,'Return Data'!$B$7:$R$2292,8,0)</f>
        <v>6.5865999999999998</v>
      </c>
      <c r="K14" s="61">
        <f t="shared" si="3"/>
        <v>18</v>
      </c>
      <c r="L14" s="60">
        <f>VLOOKUP($A14,'Return Data'!$B$7:$R$2292,9,0)</f>
        <v>6.7081999999999997</v>
      </c>
      <c r="M14" s="61">
        <f t="shared" si="4"/>
        <v>8</v>
      </c>
      <c r="N14" s="60">
        <f>VLOOKUP($A14,'Return Data'!$B$7:$R$2292,10,0)</f>
        <v>6.3121999999999998</v>
      </c>
      <c r="O14" s="61">
        <f t="shared" si="5"/>
        <v>10</v>
      </c>
      <c r="P14" s="60">
        <f>VLOOKUP($A14,'Return Data'!$B$7:$R$2292,11,0)</f>
        <v>5.7751999999999999</v>
      </c>
      <c r="Q14" s="61">
        <f t="shared" si="6"/>
        <v>12</v>
      </c>
      <c r="R14" s="60">
        <f>VLOOKUP($A14,'Return Data'!$B$7:$R$2292,12,0)</f>
        <v>4.9238</v>
      </c>
      <c r="S14" s="61">
        <f t="shared" si="7"/>
        <v>13</v>
      </c>
      <c r="T14" s="60">
        <f>VLOOKUP($A14,'Return Data'!$B$7:$R$2292,13,0)</f>
        <v>4.7541000000000002</v>
      </c>
      <c r="U14" s="61">
        <f t="shared" si="8"/>
        <v>12</v>
      </c>
      <c r="V14" s="60">
        <f>VLOOKUP($A14,'Return Data'!$B$7:$R$2292,17,0)</f>
        <v>4.3141999999999996</v>
      </c>
      <c r="W14" s="61">
        <f t="shared" si="9"/>
        <v>10</v>
      </c>
      <c r="X14" s="60">
        <f>VLOOKUP($A14,'Return Data'!$B$7:$R$2292,14,0)</f>
        <v>5.1143999999999998</v>
      </c>
      <c r="Y14" s="61">
        <f t="shared" si="10"/>
        <v>5</v>
      </c>
      <c r="Z14" s="60">
        <f>VLOOKUP($A14,'Return Data'!$B$7:$R$2292,16,0)</f>
        <v>6.0925000000000002</v>
      </c>
      <c r="AA14" s="62">
        <f t="shared" si="11"/>
        <v>15</v>
      </c>
    </row>
    <row r="15" spans="1:27" x14ac:dyDescent="0.3">
      <c r="A15" s="58" t="s">
        <v>1375</v>
      </c>
      <c r="B15" s="59">
        <f>VLOOKUP($A15,'Return Data'!$B$7:$R$2292,3,0)</f>
        <v>44918</v>
      </c>
      <c r="C15" s="60">
        <f>VLOOKUP($A15,'Return Data'!$B$7:$R$2292,4,0)</f>
        <v>1141.7836</v>
      </c>
      <c r="D15" s="60">
        <f>VLOOKUP($A15,'Return Data'!$B$7:$R$2292,5,0)</f>
        <v>8.4285999999999994</v>
      </c>
      <c r="E15" s="61">
        <f t="shared" si="0"/>
        <v>3</v>
      </c>
      <c r="F15" s="60">
        <f>VLOOKUP($A15,'Return Data'!$B$7:$R$2292,6,0)</f>
        <v>8.3545999999999996</v>
      </c>
      <c r="G15" s="61">
        <f t="shared" si="1"/>
        <v>2</v>
      </c>
      <c r="H15" s="60">
        <f>VLOOKUP($A15,'Return Data'!$B$7:$R$2292,7,0)</f>
        <v>7.0523999999999996</v>
      </c>
      <c r="I15" s="61">
        <f t="shared" si="2"/>
        <v>2</v>
      </c>
      <c r="J15" s="60">
        <f>VLOOKUP($A15,'Return Data'!$B$7:$R$2292,8,0)</f>
        <v>6.7935999999999996</v>
      </c>
      <c r="K15" s="61">
        <f t="shared" si="3"/>
        <v>8</v>
      </c>
      <c r="L15" s="60">
        <f>VLOOKUP($A15,'Return Data'!$B$7:$R$2292,9,0)</f>
        <v>6.6989999999999998</v>
      </c>
      <c r="M15" s="61">
        <f t="shared" si="4"/>
        <v>11</v>
      </c>
      <c r="N15" s="60">
        <f>VLOOKUP($A15,'Return Data'!$B$7:$R$2292,10,0)</f>
        <v>6.3121999999999998</v>
      </c>
      <c r="O15" s="61">
        <f t="shared" si="5"/>
        <v>10</v>
      </c>
      <c r="P15" s="60">
        <f>VLOOKUP($A15,'Return Data'!$B$7:$R$2292,11,0)</f>
        <v>5.8834999999999997</v>
      </c>
      <c r="Q15" s="61">
        <f t="shared" si="6"/>
        <v>5</v>
      </c>
      <c r="R15" s="60">
        <f>VLOOKUP($A15,'Return Data'!$B$7:$R$2292,12,0)</f>
        <v>4.9584999999999999</v>
      </c>
      <c r="S15" s="61">
        <f t="shared" si="7"/>
        <v>12</v>
      </c>
      <c r="T15" s="60">
        <f>VLOOKUP($A15,'Return Data'!$B$7:$R$2292,13,0)</f>
        <v>4.7613000000000003</v>
      </c>
      <c r="U15" s="61">
        <f t="shared" si="8"/>
        <v>11</v>
      </c>
      <c r="V15" s="60">
        <f>VLOOKUP($A15,'Return Data'!$B$7:$R$2292,17,0)</f>
        <v>4.2474999999999996</v>
      </c>
      <c r="W15" s="61">
        <f t="shared" si="9"/>
        <v>13</v>
      </c>
      <c r="X15" s="60"/>
      <c r="Y15" s="61"/>
      <c r="Z15" s="60">
        <f>VLOOKUP($A15,'Return Data'!$B$7:$R$2292,16,0)</f>
        <v>4.6760000000000002</v>
      </c>
      <c r="AA15" s="62">
        <f t="shared" si="11"/>
        <v>21</v>
      </c>
    </row>
    <row r="16" spans="1:27" x14ac:dyDescent="0.3">
      <c r="A16" s="58" t="s">
        <v>1378</v>
      </c>
      <c r="B16" s="59">
        <f>VLOOKUP($A16,'Return Data'!$B$7:$R$2292,3,0)</f>
        <v>44918</v>
      </c>
      <c r="C16" s="60">
        <f>VLOOKUP($A16,'Return Data'!$B$7:$R$2292,4,0)</f>
        <v>24.8124</v>
      </c>
      <c r="D16" s="60">
        <f>VLOOKUP($A16,'Return Data'!$B$7:$R$2292,5,0)</f>
        <v>6.0323000000000002</v>
      </c>
      <c r="E16" s="61">
        <f t="shared" si="0"/>
        <v>21</v>
      </c>
      <c r="F16" s="60">
        <f>VLOOKUP($A16,'Return Data'!$B$7:$R$2292,6,0)</f>
        <v>6.9668999999999999</v>
      </c>
      <c r="G16" s="61">
        <f t="shared" si="1"/>
        <v>18</v>
      </c>
      <c r="H16" s="60">
        <f>VLOOKUP($A16,'Return Data'!$B$7:$R$2292,7,0)</f>
        <v>6.8808999999999996</v>
      </c>
      <c r="I16" s="61">
        <f t="shared" si="2"/>
        <v>8</v>
      </c>
      <c r="J16" s="60">
        <f>VLOOKUP($A16,'Return Data'!$B$7:$R$2292,8,0)</f>
        <v>6.7737999999999996</v>
      </c>
      <c r="K16" s="61">
        <f t="shared" si="3"/>
        <v>9</v>
      </c>
      <c r="L16" s="60">
        <f>VLOOKUP($A16,'Return Data'!$B$7:$R$2292,9,0)</f>
        <v>6.8293999999999997</v>
      </c>
      <c r="M16" s="61">
        <f t="shared" si="4"/>
        <v>5</v>
      </c>
      <c r="N16" s="60">
        <f>VLOOKUP($A16,'Return Data'!$B$7:$R$2292,10,0)</f>
        <v>6.4485000000000001</v>
      </c>
      <c r="O16" s="61">
        <f t="shared" si="5"/>
        <v>4</v>
      </c>
      <c r="P16" s="60">
        <f>VLOOKUP($A16,'Return Data'!$B$7:$R$2292,11,0)</f>
        <v>5.9162999999999997</v>
      </c>
      <c r="Q16" s="61">
        <f t="shared" si="6"/>
        <v>4</v>
      </c>
      <c r="R16" s="60">
        <f>VLOOKUP($A16,'Return Data'!$B$7:$R$2292,12,0)</f>
        <v>5.1753999999999998</v>
      </c>
      <c r="S16" s="61">
        <f t="shared" si="7"/>
        <v>2</v>
      </c>
      <c r="T16" s="60">
        <f>VLOOKUP($A16,'Return Data'!$B$7:$R$2292,13,0)</f>
        <v>5.0175999999999998</v>
      </c>
      <c r="U16" s="61">
        <f t="shared" si="8"/>
        <v>2</v>
      </c>
      <c r="V16" s="60">
        <f>VLOOKUP($A16,'Return Data'!$B$7:$R$2292,17,0)</f>
        <v>4.7895000000000003</v>
      </c>
      <c r="W16" s="61">
        <f t="shared" si="9"/>
        <v>3</v>
      </c>
      <c r="X16" s="60">
        <f>VLOOKUP($A16,'Return Data'!$B$7:$R$2292,14,0)</f>
        <v>5.5857000000000001</v>
      </c>
      <c r="Y16" s="61">
        <f t="shared" si="10"/>
        <v>3</v>
      </c>
      <c r="Z16" s="60">
        <f>VLOOKUP($A16,'Return Data'!$B$7:$R$2292,16,0)</f>
        <v>8.1153999999999993</v>
      </c>
      <c r="AA16" s="62">
        <f t="shared" si="11"/>
        <v>2</v>
      </c>
    </row>
    <row r="17" spans="1:27" x14ac:dyDescent="0.3">
      <c r="A17" s="58" t="s">
        <v>1380</v>
      </c>
      <c r="B17" s="59">
        <f>VLOOKUP($A17,'Return Data'!$B$7:$R$2292,3,0)</f>
        <v>44918</v>
      </c>
      <c r="C17" s="60">
        <f>VLOOKUP($A17,'Return Data'!$B$7:$R$2292,4,0)</f>
        <v>2452.1516000000001</v>
      </c>
      <c r="D17" s="60">
        <f>VLOOKUP($A17,'Return Data'!$B$7:$R$2292,5,0)</f>
        <v>8.4283000000000001</v>
      </c>
      <c r="E17" s="61">
        <f t="shared" si="0"/>
        <v>4</v>
      </c>
      <c r="F17" s="60">
        <f>VLOOKUP($A17,'Return Data'!$B$7:$R$2292,6,0)</f>
        <v>7.6928999999999998</v>
      </c>
      <c r="G17" s="61">
        <f t="shared" si="1"/>
        <v>5</v>
      </c>
      <c r="H17" s="60">
        <f>VLOOKUP($A17,'Return Data'!$B$7:$R$2292,7,0)</f>
        <v>6.6924999999999999</v>
      </c>
      <c r="I17" s="61">
        <f t="shared" si="2"/>
        <v>13</v>
      </c>
      <c r="J17" s="60">
        <f>VLOOKUP($A17,'Return Data'!$B$7:$R$2292,8,0)</f>
        <v>6.6128999999999998</v>
      </c>
      <c r="K17" s="61">
        <f t="shared" si="3"/>
        <v>16</v>
      </c>
      <c r="L17" s="60">
        <f>VLOOKUP($A17,'Return Data'!$B$7:$R$2292,9,0)</f>
        <v>6.4550999999999998</v>
      </c>
      <c r="M17" s="61">
        <f t="shared" si="4"/>
        <v>20</v>
      </c>
      <c r="N17" s="60">
        <f>VLOOKUP($A17,'Return Data'!$B$7:$R$2292,10,0)</f>
        <v>6.4002999999999997</v>
      </c>
      <c r="O17" s="61">
        <f t="shared" si="5"/>
        <v>6</v>
      </c>
      <c r="P17" s="60">
        <f>VLOOKUP($A17,'Return Data'!$B$7:$R$2292,11,0)</f>
        <v>5.8125</v>
      </c>
      <c r="Q17" s="61">
        <f t="shared" si="6"/>
        <v>8</v>
      </c>
      <c r="R17" s="60">
        <f>VLOOKUP($A17,'Return Data'!$B$7:$R$2292,12,0)</f>
        <v>5.0152999999999999</v>
      </c>
      <c r="S17" s="61">
        <f t="shared" si="7"/>
        <v>9</v>
      </c>
      <c r="T17" s="60">
        <f>VLOOKUP($A17,'Return Data'!$B$7:$R$2292,13,0)</f>
        <v>4.7464000000000004</v>
      </c>
      <c r="U17" s="61">
        <f t="shared" si="8"/>
        <v>13</v>
      </c>
      <c r="V17" s="60">
        <f>VLOOKUP($A17,'Return Data'!$B$7:$R$2292,17,0)</f>
        <v>4.5252999999999997</v>
      </c>
      <c r="W17" s="61">
        <f t="shared" si="9"/>
        <v>5</v>
      </c>
      <c r="X17" s="60">
        <f>VLOOKUP($A17,'Return Data'!$B$7:$R$2292,14,0)</f>
        <v>4.8559999999999999</v>
      </c>
      <c r="Y17" s="61">
        <f t="shared" si="10"/>
        <v>9</v>
      </c>
      <c r="Z17" s="60">
        <f>VLOOKUP($A17,'Return Data'!$B$7:$R$2292,16,0)</f>
        <v>7.1886000000000001</v>
      </c>
      <c r="AA17" s="62">
        <f t="shared" si="11"/>
        <v>8</v>
      </c>
    </row>
    <row r="18" spans="1:27" x14ac:dyDescent="0.3">
      <c r="A18" s="58" t="s">
        <v>1381</v>
      </c>
      <c r="B18" s="59">
        <f>VLOOKUP($A18,'Return Data'!$B$7:$R$2292,3,0)</f>
        <v>44918</v>
      </c>
      <c r="C18" s="60">
        <f>VLOOKUP($A18,'Return Data'!$B$7:$R$2292,4,0)</f>
        <v>12.8315</v>
      </c>
      <c r="D18" s="60">
        <f>VLOOKUP($A18,'Return Data'!$B$7:$R$2292,5,0)</f>
        <v>7.9664999999999999</v>
      </c>
      <c r="E18" s="61">
        <f t="shared" si="0"/>
        <v>6</v>
      </c>
      <c r="F18" s="60">
        <f>VLOOKUP($A18,'Return Data'!$B$7:$R$2292,6,0)</f>
        <v>7.6852</v>
      </c>
      <c r="G18" s="61">
        <f t="shared" si="1"/>
        <v>6</v>
      </c>
      <c r="H18" s="60">
        <f>VLOOKUP($A18,'Return Data'!$B$7:$R$2292,7,0)</f>
        <v>6.8765999999999998</v>
      </c>
      <c r="I18" s="61">
        <f t="shared" si="2"/>
        <v>9</v>
      </c>
      <c r="J18" s="60">
        <f>VLOOKUP($A18,'Return Data'!$B$7:$R$2292,8,0)</f>
        <v>6.6814999999999998</v>
      </c>
      <c r="K18" s="61">
        <f t="shared" si="3"/>
        <v>12</v>
      </c>
      <c r="L18" s="60">
        <f>VLOOKUP($A18,'Return Data'!$B$7:$R$2292,9,0)</f>
        <v>6.5778999999999996</v>
      </c>
      <c r="M18" s="61">
        <f t="shared" si="4"/>
        <v>17</v>
      </c>
      <c r="N18" s="60">
        <f>VLOOKUP($A18,'Return Data'!$B$7:$R$2292,10,0)</f>
        <v>6.109</v>
      </c>
      <c r="O18" s="61">
        <f t="shared" si="5"/>
        <v>20</v>
      </c>
      <c r="P18" s="60">
        <f>VLOOKUP($A18,'Return Data'!$B$7:$R$2292,11,0)</f>
        <v>5.5963000000000003</v>
      </c>
      <c r="Q18" s="61">
        <f t="shared" si="6"/>
        <v>19</v>
      </c>
      <c r="R18" s="60">
        <f>VLOOKUP($A18,'Return Data'!$B$7:$R$2292,12,0)</f>
        <v>4.6885000000000003</v>
      </c>
      <c r="S18" s="61">
        <f t="shared" si="7"/>
        <v>20</v>
      </c>
      <c r="T18" s="60">
        <f>VLOOKUP($A18,'Return Data'!$B$7:$R$2292,13,0)</f>
        <v>4.5404</v>
      </c>
      <c r="U18" s="61">
        <f t="shared" si="8"/>
        <v>18</v>
      </c>
      <c r="V18" s="60">
        <f>VLOOKUP($A18,'Return Data'!$B$7:$R$2292,17,0)</f>
        <v>3.9853000000000001</v>
      </c>
      <c r="W18" s="61">
        <f t="shared" si="9"/>
        <v>19</v>
      </c>
      <c r="X18" s="60">
        <f>VLOOKUP($A18,'Return Data'!$B$7:$R$2292,14,0)</f>
        <v>4.5862999999999996</v>
      </c>
      <c r="Y18" s="61">
        <f t="shared" si="10"/>
        <v>15</v>
      </c>
      <c r="Z18" s="60">
        <f>VLOOKUP($A18,'Return Data'!$B$7:$R$2292,16,0)</f>
        <v>5.7817999999999996</v>
      </c>
      <c r="AA18" s="62">
        <f t="shared" si="11"/>
        <v>17</v>
      </c>
    </row>
    <row r="19" spans="1:27" x14ac:dyDescent="0.3">
      <c r="A19" s="58" t="s">
        <v>1386</v>
      </c>
      <c r="B19" s="59">
        <f>VLOOKUP($A19,'Return Data'!$B$7:$R$2292,3,0)</f>
        <v>44918</v>
      </c>
      <c r="C19" s="60">
        <f>VLOOKUP($A19,'Return Data'!$B$7:$R$2292,4,0)</f>
        <v>2389.8748000000001</v>
      </c>
      <c r="D19" s="60">
        <f>VLOOKUP($A19,'Return Data'!$B$7:$R$2292,5,0)</f>
        <v>7.3996000000000004</v>
      </c>
      <c r="E19" s="61">
        <f t="shared" si="0"/>
        <v>10</v>
      </c>
      <c r="F19" s="60">
        <f>VLOOKUP($A19,'Return Data'!$B$7:$R$2292,6,0)</f>
        <v>7.5041000000000002</v>
      </c>
      <c r="G19" s="61">
        <f t="shared" si="1"/>
        <v>8</v>
      </c>
      <c r="H19" s="60">
        <f>VLOOKUP($A19,'Return Data'!$B$7:$R$2292,7,0)</f>
        <v>6.8836000000000004</v>
      </c>
      <c r="I19" s="61">
        <f t="shared" si="2"/>
        <v>7</v>
      </c>
      <c r="J19" s="60">
        <f>VLOOKUP($A19,'Return Data'!$B$7:$R$2292,8,0)</f>
        <v>6.8249000000000004</v>
      </c>
      <c r="K19" s="61">
        <f t="shared" si="3"/>
        <v>6</v>
      </c>
      <c r="L19" s="60">
        <f>VLOOKUP($A19,'Return Data'!$B$7:$R$2292,9,0)</f>
        <v>6.8368000000000002</v>
      </c>
      <c r="M19" s="61">
        <f t="shared" si="4"/>
        <v>3</v>
      </c>
      <c r="N19" s="60">
        <f>VLOOKUP($A19,'Return Data'!$B$7:$R$2292,10,0)</f>
        <v>6.2328000000000001</v>
      </c>
      <c r="O19" s="61">
        <f t="shared" si="5"/>
        <v>15</v>
      </c>
      <c r="P19" s="60">
        <f>VLOOKUP($A19,'Return Data'!$B$7:$R$2292,11,0)</f>
        <v>5.7203999999999997</v>
      </c>
      <c r="Q19" s="61">
        <f t="shared" si="6"/>
        <v>15</v>
      </c>
      <c r="R19" s="60">
        <f>VLOOKUP($A19,'Return Data'!$B$7:$R$2292,12,0)</f>
        <v>4.8775000000000004</v>
      </c>
      <c r="S19" s="61">
        <f t="shared" si="7"/>
        <v>16</v>
      </c>
      <c r="T19" s="60">
        <f>VLOOKUP($A19,'Return Data'!$B$7:$R$2292,13,0)</f>
        <v>4.7256</v>
      </c>
      <c r="U19" s="61">
        <f t="shared" si="8"/>
        <v>15</v>
      </c>
      <c r="V19" s="60">
        <f>VLOOKUP($A19,'Return Data'!$B$7:$R$2292,17,0)</f>
        <v>4.2065000000000001</v>
      </c>
      <c r="W19" s="61">
        <f t="shared" si="9"/>
        <v>15</v>
      </c>
      <c r="X19" s="60">
        <f>VLOOKUP($A19,'Return Data'!$B$7:$R$2292,14,0)</f>
        <v>4.7256</v>
      </c>
      <c r="Y19" s="61">
        <f t="shared" si="10"/>
        <v>12</v>
      </c>
      <c r="Z19" s="60">
        <f>VLOOKUP($A19,'Return Data'!$B$7:$R$2292,16,0)</f>
        <v>7.3353999999999999</v>
      </c>
      <c r="AA19" s="62">
        <f t="shared" si="11"/>
        <v>7</v>
      </c>
    </row>
    <row r="20" spans="1:27" x14ac:dyDescent="0.3">
      <c r="A20" s="58" t="s">
        <v>1390</v>
      </c>
      <c r="B20" s="59">
        <f>VLOOKUP($A20,'Return Data'!$B$7:$R$2292,3,0)</f>
        <v>44918</v>
      </c>
      <c r="C20" s="60">
        <f>VLOOKUP($A20,'Return Data'!$B$7:$R$2292,4,0)</f>
        <v>37.3354</v>
      </c>
      <c r="D20" s="60">
        <f>VLOOKUP($A20,'Return Data'!$B$7:$R$2292,5,0)</f>
        <v>7.1380999999999997</v>
      </c>
      <c r="E20" s="61">
        <f t="shared" si="0"/>
        <v>14</v>
      </c>
      <c r="F20" s="60">
        <f>VLOOKUP($A20,'Return Data'!$B$7:$R$2292,6,0)</f>
        <v>7.4996999999999998</v>
      </c>
      <c r="G20" s="61">
        <f t="shared" si="1"/>
        <v>9</v>
      </c>
      <c r="H20" s="60">
        <f>VLOOKUP($A20,'Return Data'!$B$7:$R$2292,7,0)</f>
        <v>6.6843000000000004</v>
      </c>
      <c r="I20" s="61">
        <f t="shared" si="2"/>
        <v>16</v>
      </c>
      <c r="J20" s="60">
        <f>VLOOKUP($A20,'Return Data'!$B$7:$R$2292,8,0)</f>
        <v>6.9386000000000001</v>
      </c>
      <c r="K20" s="61">
        <f t="shared" si="3"/>
        <v>4</v>
      </c>
      <c r="L20" s="60">
        <f>VLOOKUP($A20,'Return Data'!$B$7:$R$2292,9,0)</f>
        <v>6.7008000000000001</v>
      </c>
      <c r="M20" s="61">
        <f t="shared" si="4"/>
        <v>10</v>
      </c>
      <c r="N20" s="60">
        <f>VLOOKUP($A20,'Return Data'!$B$7:$R$2292,10,0)</f>
        <v>6.2994000000000003</v>
      </c>
      <c r="O20" s="61">
        <f t="shared" si="5"/>
        <v>12</v>
      </c>
      <c r="P20" s="60">
        <f>VLOOKUP($A20,'Return Data'!$B$7:$R$2292,11,0)</f>
        <v>5.7580999999999998</v>
      </c>
      <c r="Q20" s="61">
        <f t="shared" si="6"/>
        <v>13</v>
      </c>
      <c r="R20" s="60">
        <f>VLOOKUP($A20,'Return Data'!$B$7:$R$2292,12,0)</f>
        <v>5.0286999999999997</v>
      </c>
      <c r="S20" s="61">
        <f t="shared" si="7"/>
        <v>8</v>
      </c>
      <c r="T20" s="60">
        <f>VLOOKUP($A20,'Return Data'!$B$7:$R$2292,13,0)</f>
        <v>4.8520000000000003</v>
      </c>
      <c r="U20" s="61">
        <f t="shared" si="8"/>
        <v>9</v>
      </c>
      <c r="V20" s="60">
        <f>VLOOKUP($A20,'Return Data'!$B$7:$R$2292,17,0)</f>
        <v>4.2484000000000002</v>
      </c>
      <c r="W20" s="61">
        <f t="shared" si="9"/>
        <v>12</v>
      </c>
      <c r="X20" s="60">
        <f>VLOOKUP($A20,'Return Data'!$B$7:$R$2292,14,0)</f>
        <v>4.9325000000000001</v>
      </c>
      <c r="Y20" s="61">
        <f t="shared" si="10"/>
        <v>7</v>
      </c>
      <c r="Z20" s="60">
        <f>VLOOKUP($A20,'Return Data'!$B$7:$R$2292,16,0)</f>
        <v>7.415</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44918</v>
      </c>
      <c r="C22" s="60">
        <f>VLOOKUP($A22,'Return Data'!$B$7:$R$2292,4,0)</f>
        <v>1133.2655999999999</v>
      </c>
      <c r="D22" s="60">
        <f>VLOOKUP($A22,'Return Data'!$B$7:$R$2292,5,0)</f>
        <v>0.85350000000000004</v>
      </c>
      <c r="E22" s="61">
        <f t="shared" si="0"/>
        <v>23</v>
      </c>
      <c r="F22" s="60">
        <f>VLOOKUP($A22,'Return Data'!$B$7:$R$2292,6,0)</f>
        <v>5.5648</v>
      </c>
      <c r="G22" s="61">
        <f t="shared" si="1"/>
        <v>23</v>
      </c>
      <c r="H22" s="60">
        <f>VLOOKUP($A22,'Return Data'!$B$7:$R$2292,7,0)</f>
        <v>5.7877000000000001</v>
      </c>
      <c r="I22" s="61">
        <f t="shared" si="2"/>
        <v>22</v>
      </c>
      <c r="J22" s="60">
        <f>VLOOKUP($A22,'Return Data'!$B$7:$R$2292,8,0)</f>
        <v>5.8505000000000003</v>
      </c>
      <c r="K22" s="61">
        <f t="shared" si="3"/>
        <v>22</v>
      </c>
      <c r="L22" s="60">
        <f>VLOOKUP($A22,'Return Data'!$B$7:$R$2292,9,0)</f>
        <v>5.8329000000000004</v>
      </c>
      <c r="M22" s="61">
        <f t="shared" si="4"/>
        <v>22</v>
      </c>
      <c r="N22" s="60">
        <f>VLOOKUP($A22,'Return Data'!$B$7:$R$2292,10,0)</f>
        <v>5.8304</v>
      </c>
      <c r="O22" s="61">
        <f t="shared" si="5"/>
        <v>22</v>
      </c>
      <c r="P22" s="60">
        <f>VLOOKUP($A22,'Return Data'!$B$7:$R$2292,11,0)</f>
        <v>5.3394000000000004</v>
      </c>
      <c r="Q22" s="61">
        <f t="shared" si="6"/>
        <v>22</v>
      </c>
      <c r="R22" s="60">
        <f>VLOOKUP($A22,'Return Data'!$B$7:$R$2292,12,0)</f>
        <v>4.6688999999999998</v>
      </c>
      <c r="S22" s="61">
        <f t="shared" si="7"/>
        <v>21</v>
      </c>
      <c r="T22" s="60">
        <f>VLOOKUP($A22,'Return Data'!$B$7:$R$2292,13,0)</f>
        <v>4.3643000000000001</v>
      </c>
      <c r="U22" s="61">
        <f t="shared" si="8"/>
        <v>22</v>
      </c>
      <c r="V22" s="60">
        <f>VLOOKUP($A22,'Return Data'!$B$7:$R$2292,17,0)</f>
        <v>3.8719000000000001</v>
      </c>
      <c r="W22" s="61">
        <f t="shared" si="9"/>
        <v>21</v>
      </c>
      <c r="X22" s="60"/>
      <c r="Y22" s="61"/>
      <c r="Z22" s="60">
        <f>VLOOKUP($A22,'Return Data'!$B$7:$R$2292,16,0)</f>
        <v>4.1536999999999997</v>
      </c>
      <c r="AA22" s="62">
        <f t="shared" si="11"/>
        <v>23</v>
      </c>
    </row>
    <row r="23" spans="1:27" x14ac:dyDescent="0.3">
      <c r="A23" s="58" t="s">
        <v>1395</v>
      </c>
      <c r="B23" s="59">
        <f>VLOOKUP($A23,'Return Data'!$B$7:$R$2292,3,0)</f>
        <v>44918</v>
      </c>
      <c r="C23" s="60">
        <f>VLOOKUP($A23,'Return Data'!$B$7:$R$2292,4,0)</f>
        <v>1170.3259</v>
      </c>
      <c r="D23" s="60">
        <f>VLOOKUP($A23,'Return Data'!$B$7:$R$2292,5,0)</f>
        <v>7.2432999999999996</v>
      </c>
      <c r="E23" s="61">
        <f t="shared" si="0"/>
        <v>13</v>
      </c>
      <c r="F23" s="60">
        <f>VLOOKUP($A23,'Return Data'!$B$7:$R$2292,6,0)</f>
        <v>6.8756000000000004</v>
      </c>
      <c r="G23" s="61">
        <f t="shared" si="1"/>
        <v>20</v>
      </c>
      <c r="H23" s="60">
        <f>VLOOKUP($A23,'Return Data'!$B$7:$R$2292,7,0)</f>
        <v>6.5385</v>
      </c>
      <c r="I23" s="61">
        <f t="shared" si="2"/>
        <v>21</v>
      </c>
      <c r="J23" s="60">
        <f>VLOOKUP($A23,'Return Data'!$B$7:$R$2292,8,0)</f>
        <v>6.4661</v>
      </c>
      <c r="K23" s="61">
        <f t="shared" si="3"/>
        <v>20</v>
      </c>
      <c r="L23" s="60">
        <f>VLOOKUP($A23,'Return Data'!$B$7:$R$2292,9,0)</f>
        <v>6.5387000000000004</v>
      </c>
      <c r="M23" s="61">
        <f t="shared" si="4"/>
        <v>19</v>
      </c>
      <c r="N23" s="60">
        <f>VLOOKUP($A23,'Return Data'!$B$7:$R$2292,10,0)</f>
        <v>6.3635999999999999</v>
      </c>
      <c r="O23" s="61">
        <f t="shared" si="5"/>
        <v>7</v>
      </c>
      <c r="P23" s="60">
        <f>VLOOKUP($A23,'Return Data'!$B$7:$R$2292,11,0)</f>
        <v>5.8455000000000004</v>
      </c>
      <c r="Q23" s="61">
        <f t="shared" si="6"/>
        <v>6</v>
      </c>
      <c r="R23" s="60">
        <f>VLOOKUP($A23,'Return Data'!$B$7:$R$2292,12,0)</f>
        <v>4.9725999999999999</v>
      </c>
      <c r="S23" s="61">
        <f t="shared" si="7"/>
        <v>11</v>
      </c>
      <c r="T23" s="60">
        <f>VLOOKUP($A23,'Return Data'!$B$7:$R$2292,13,0)</f>
        <v>4.7462</v>
      </c>
      <c r="U23" s="61">
        <f t="shared" si="8"/>
        <v>14</v>
      </c>
      <c r="V23" s="60">
        <f>VLOOKUP($A23,'Return Data'!$B$7:$R$2292,17,0)</f>
        <v>4.2295999999999996</v>
      </c>
      <c r="W23" s="61">
        <f t="shared" si="9"/>
        <v>14</v>
      </c>
      <c r="X23" s="60"/>
      <c r="Y23" s="61"/>
      <c r="Z23" s="60">
        <f>VLOOKUP($A23,'Return Data'!$B$7:$R$2292,16,0)</f>
        <v>5.0601000000000003</v>
      </c>
      <c r="AA23" s="62">
        <f t="shared" si="11"/>
        <v>19</v>
      </c>
    </row>
    <row r="24" spans="1:27" x14ac:dyDescent="0.3">
      <c r="A24" s="58" t="s">
        <v>1397</v>
      </c>
      <c r="B24" s="59">
        <f>VLOOKUP($A24,'Return Data'!$B$7:$R$2292,3,0)</f>
        <v>44918</v>
      </c>
      <c r="C24" s="60">
        <f>VLOOKUP($A24,'Return Data'!$B$7:$R$2292,4,0)</f>
        <v>14.853400000000001</v>
      </c>
      <c r="D24" s="60">
        <f>VLOOKUP($A24,'Return Data'!$B$7:$R$2292,5,0)</f>
        <v>4.4238</v>
      </c>
      <c r="E24" s="61">
        <f t="shared" si="0"/>
        <v>22</v>
      </c>
      <c r="F24" s="60">
        <f>VLOOKUP($A24,'Return Data'!$B$7:$R$2292,6,0)</f>
        <v>6.1464999999999996</v>
      </c>
      <c r="G24" s="61">
        <f t="shared" si="1"/>
        <v>22</v>
      </c>
      <c r="H24" s="60">
        <f>VLOOKUP($A24,'Return Data'!$B$7:$R$2292,7,0)</f>
        <v>5.7636000000000003</v>
      </c>
      <c r="I24" s="61">
        <f t="shared" si="2"/>
        <v>23</v>
      </c>
      <c r="J24" s="60">
        <f>VLOOKUP($A24,'Return Data'!$B$7:$R$2292,8,0)</f>
        <v>5.7171000000000003</v>
      </c>
      <c r="K24" s="61">
        <f t="shared" si="3"/>
        <v>23</v>
      </c>
      <c r="L24" s="60">
        <f>VLOOKUP($A24,'Return Data'!$B$7:$R$2292,9,0)</f>
        <v>5.67</v>
      </c>
      <c r="M24" s="61">
        <f t="shared" si="4"/>
        <v>23</v>
      </c>
      <c r="N24" s="60">
        <f>VLOOKUP($A24,'Return Data'!$B$7:$R$2292,10,0)</f>
        <v>5.5549999999999997</v>
      </c>
      <c r="O24" s="61">
        <f t="shared" si="5"/>
        <v>23</v>
      </c>
      <c r="P24" s="60">
        <f>VLOOKUP($A24,'Return Data'!$B$7:$R$2292,11,0)</f>
        <v>5.0134999999999996</v>
      </c>
      <c r="Q24" s="61">
        <f t="shared" si="6"/>
        <v>23</v>
      </c>
      <c r="R24" s="60">
        <f>VLOOKUP($A24,'Return Data'!$B$7:$R$2292,12,0)</f>
        <v>4.3293999999999997</v>
      </c>
      <c r="S24" s="61">
        <f t="shared" si="7"/>
        <v>23</v>
      </c>
      <c r="T24" s="60">
        <f>VLOOKUP($A24,'Return Data'!$B$7:$R$2292,13,0)</f>
        <v>4.0701000000000001</v>
      </c>
      <c r="U24" s="61">
        <f t="shared" si="8"/>
        <v>23</v>
      </c>
      <c r="V24" s="60">
        <f>VLOOKUP($A24,'Return Data'!$B$7:$R$2292,17,0)</f>
        <v>3.6137000000000001</v>
      </c>
      <c r="W24" s="61">
        <f t="shared" si="9"/>
        <v>23</v>
      </c>
      <c r="X24" s="60">
        <f>VLOOKUP($A24,'Return Data'!$B$7:$R$2292,14,0)</f>
        <v>3.8639000000000001</v>
      </c>
      <c r="Y24" s="61">
        <f t="shared" si="10"/>
        <v>20</v>
      </c>
      <c r="Z24" s="60">
        <f>VLOOKUP($A24,'Return Data'!$B$7:$R$2292,16,0)</f>
        <v>4.3453999999999997</v>
      </c>
      <c r="AA24" s="62">
        <f t="shared" si="11"/>
        <v>22</v>
      </c>
    </row>
    <row r="25" spans="1:27" x14ac:dyDescent="0.3">
      <c r="A25" s="58" t="s">
        <v>1400</v>
      </c>
      <c r="B25" s="59">
        <f>VLOOKUP($A25,'Return Data'!$B$7:$R$2292,3,0)</f>
        <v>44918</v>
      </c>
      <c r="C25" s="60">
        <f>VLOOKUP($A25,'Return Data'!$B$7:$R$2292,4,0)</f>
        <v>3669.1287000000002</v>
      </c>
      <c r="D25" s="60">
        <f>VLOOKUP($A25,'Return Data'!$B$7:$R$2292,5,0)</f>
        <v>8.0435999999999996</v>
      </c>
      <c r="E25" s="61">
        <f t="shared" si="0"/>
        <v>5</v>
      </c>
      <c r="F25" s="60">
        <f>VLOOKUP($A25,'Return Data'!$B$7:$R$2292,6,0)</f>
        <v>7.2851999999999997</v>
      </c>
      <c r="G25" s="61">
        <f t="shared" si="1"/>
        <v>11</v>
      </c>
      <c r="H25" s="60">
        <f>VLOOKUP($A25,'Return Data'!$B$7:$R$2292,7,0)</f>
        <v>6.6519000000000004</v>
      </c>
      <c r="I25" s="61">
        <f t="shared" si="2"/>
        <v>17</v>
      </c>
      <c r="J25" s="60">
        <f>VLOOKUP($A25,'Return Data'!$B$7:$R$2292,8,0)</f>
        <v>7.1212999999999997</v>
      </c>
      <c r="K25" s="61">
        <f t="shared" si="3"/>
        <v>2</v>
      </c>
      <c r="L25" s="60">
        <f>VLOOKUP($A25,'Return Data'!$B$7:$R$2292,9,0)</f>
        <v>6.9550999999999998</v>
      </c>
      <c r="M25" s="61">
        <f t="shared" si="4"/>
        <v>1</v>
      </c>
      <c r="N25" s="60">
        <f>VLOOKUP($A25,'Return Data'!$B$7:$R$2292,10,0)</f>
        <v>6.5877999999999997</v>
      </c>
      <c r="O25" s="61">
        <f t="shared" si="5"/>
        <v>1</v>
      </c>
      <c r="P25" s="60">
        <f>VLOOKUP($A25,'Return Data'!$B$7:$R$2292,11,0)</f>
        <v>6.2077999999999998</v>
      </c>
      <c r="Q25" s="61">
        <f t="shared" si="6"/>
        <v>2</v>
      </c>
      <c r="R25" s="60">
        <f>VLOOKUP($A25,'Return Data'!$B$7:$R$2292,12,0)</f>
        <v>5.4861000000000004</v>
      </c>
      <c r="S25" s="61">
        <f t="shared" si="7"/>
        <v>1</v>
      </c>
      <c r="T25" s="60">
        <f>VLOOKUP($A25,'Return Data'!$B$7:$R$2292,13,0)</f>
        <v>5.3827999999999996</v>
      </c>
      <c r="U25" s="61">
        <f t="shared" si="8"/>
        <v>1</v>
      </c>
      <c r="V25" s="60">
        <f>VLOOKUP($A25,'Return Data'!$B$7:$R$2292,17,0)</f>
        <v>7.0247000000000002</v>
      </c>
      <c r="W25" s="61">
        <f t="shared" si="9"/>
        <v>1</v>
      </c>
      <c r="X25" s="60">
        <f>VLOOKUP($A25,'Return Data'!$B$7:$R$2292,14,0)</f>
        <v>6.5816999999999997</v>
      </c>
      <c r="Y25" s="61">
        <f t="shared" si="10"/>
        <v>1</v>
      </c>
      <c r="Z25" s="60">
        <f>VLOOKUP($A25,'Return Data'!$B$7:$R$2292,16,0)</f>
        <v>7.0758999999999999</v>
      </c>
      <c r="AA25" s="62">
        <f t="shared" si="11"/>
        <v>10</v>
      </c>
    </row>
    <row r="26" spans="1:27" x14ac:dyDescent="0.3">
      <c r="A26" s="58" t="s">
        <v>1897</v>
      </c>
      <c r="B26" s="59">
        <f>VLOOKUP($A26,'Return Data'!$B$7:$R$2292,3,0)</f>
        <v>44918</v>
      </c>
      <c r="C26" s="60">
        <f>VLOOKUP($A26,'Return Data'!$B$7:$R$2292,4,0)</f>
        <v>29.6996</v>
      </c>
      <c r="D26" s="60">
        <f>VLOOKUP($A26,'Return Data'!$B$7:$R$2292,5,0)</f>
        <v>7.3753000000000002</v>
      </c>
      <c r="E26" s="61">
        <f t="shared" si="0"/>
        <v>12</v>
      </c>
      <c r="F26" s="60">
        <f>VLOOKUP($A26,'Return Data'!$B$7:$R$2292,6,0)</f>
        <v>7.1322000000000001</v>
      </c>
      <c r="G26" s="61">
        <f t="shared" si="1"/>
        <v>14</v>
      </c>
      <c r="H26" s="60">
        <f>VLOOKUP($A26,'Return Data'!$B$7:$R$2292,7,0)</f>
        <v>6.8033000000000001</v>
      </c>
      <c r="I26" s="61">
        <f t="shared" si="2"/>
        <v>11</v>
      </c>
      <c r="J26" s="60">
        <f>VLOOKUP($A26,'Return Data'!$B$7:$R$2292,8,0)</f>
        <v>6.6093000000000002</v>
      </c>
      <c r="K26" s="61">
        <f t="shared" si="3"/>
        <v>17</v>
      </c>
      <c r="L26" s="60">
        <f>VLOOKUP($A26,'Return Data'!$B$7:$R$2292,9,0)</f>
        <v>6.6231999999999998</v>
      </c>
      <c r="M26" s="61">
        <f t="shared" si="4"/>
        <v>14</v>
      </c>
      <c r="N26" s="60">
        <f>VLOOKUP($A26,'Return Data'!$B$7:$R$2292,10,0)</f>
        <v>6.2823000000000002</v>
      </c>
      <c r="O26" s="61">
        <f t="shared" si="5"/>
        <v>13</v>
      </c>
      <c r="P26" s="60">
        <f>VLOOKUP($A26,'Return Data'!$B$7:$R$2292,11,0)</f>
        <v>5.7797999999999998</v>
      </c>
      <c r="Q26" s="61">
        <f t="shared" si="6"/>
        <v>11</v>
      </c>
      <c r="R26" s="60">
        <f>VLOOKUP($A26,'Return Data'!$B$7:$R$2292,12,0)</f>
        <v>5.0597000000000003</v>
      </c>
      <c r="S26" s="61">
        <f t="shared" si="7"/>
        <v>6</v>
      </c>
      <c r="T26" s="60">
        <f>VLOOKUP($A26,'Return Data'!$B$7:$R$2292,13,0)</f>
        <v>4.8707000000000003</v>
      </c>
      <c r="U26" s="61">
        <f t="shared" si="8"/>
        <v>7</v>
      </c>
      <c r="V26" s="60">
        <f>VLOOKUP($A26,'Return Data'!$B$7:$R$2292,17,0)</f>
        <v>4.2945000000000002</v>
      </c>
      <c r="W26" s="61">
        <f t="shared" si="9"/>
        <v>11</v>
      </c>
      <c r="X26" s="60">
        <f>VLOOKUP($A26,'Return Data'!$B$7:$R$2292,14,0)</f>
        <v>4.9078999999999997</v>
      </c>
      <c r="Y26" s="61">
        <f t="shared" si="10"/>
        <v>8</v>
      </c>
      <c r="Z26" s="60">
        <f>VLOOKUP($A26,'Return Data'!$B$7:$R$2292,16,0)</f>
        <v>8.1197999999999997</v>
      </c>
      <c r="AA26" s="62">
        <f t="shared" si="11"/>
        <v>1</v>
      </c>
    </row>
    <row r="27" spans="1:27" x14ac:dyDescent="0.3">
      <c r="A27" s="58" t="s">
        <v>1403</v>
      </c>
      <c r="B27" s="59">
        <f>VLOOKUP($A27,'Return Data'!$B$7:$R$2292,3,0)</f>
        <v>44918</v>
      </c>
      <c r="C27" s="60">
        <f>VLOOKUP($A27,'Return Data'!$B$7:$R$2292,4,0)</f>
        <v>5062.8908000000001</v>
      </c>
      <c r="D27" s="60">
        <f>VLOOKUP($A27,'Return Data'!$B$7:$R$2292,5,0)</f>
        <v>7.0723000000000003</v>
      </c>
      <c r="E27" s="61">
        <f t="shared" si="0"/>
        <v>15</v>
      </c>
      <c r="F27" s="60">
        <f>VLOOKUP($A27,'Return Data'!$B$7:$R$2292,6,0)</f>
        <v>7.0420999999999996</v>
      </c>
      <c r="G27" s="61">
        <f t="shared" si="1"/>
        <v>15</v>
      </c>
      <c r="H27" s="60">
        <f>VLOOKUP($A27,'Return Data'!$B$7:$R$2292,7,0)</f>
        <v>6.6901000000000002</v>
      </c>
      <c r="I27" s="61">
        <f t="shared" si="2"/>
        <v>14</v>
      </c>
      <c r="J27" s="60">
        <f>VLOOKUP($A27,'Return Data'!$B$7:$R$2292,8,0)</f>
        <v>6.6733000000000002</v>
      </c>
      <c r="K27" s="61">
        <f t="shared" si="3"/>
        <v>13</v>
      </c>
      <c r="L27" s="60">
        <f>VLOOKUP($A27,'Return Data'!$B$7:$R$2292,9,0)</f>
        <v>6.7069999999999999</v>
      </c>
      <c r="M27" s="61">
        <f t="shared" si="4"/>
        <v>9</v>
      </c>
      <c r="N27" s="60">
        <f>VLOOKUP($A27,'Return Data'!$B$7:$R$2292,10,0)</f>
        <v>6.2145999999999999</v>
      </c>
      <c r="O27" s="61">
        <f t="shared" si="5"/>
        <v>17</v>
      </c>
      <c r="P27" s="60">
        <f>VLOOKUP($A27,'Return Data'!$B$7:$R$2292,11,0)</f>
        <v>5.69</v>
      </c>
      <c r="Q27" s="61">
        <f t="shared" si="6"/>
        <v>16</v>
      </c>
      <c r="R27" s="60">
        <f>VLOOKUP($A27,'Return Data'!$B$7:$R$2292,12,0)</f>
        <v>4.6906999999999996</v>
      </c>
      <c r="S27" s="61">
        <f t="shared" si="7"/>
        <v>19</v>
      </c>
      <c r="T27" s="60">
        <f>VLOOKUP($A27,'Return Data'!$B$7:$R$2292,13,0)</f>
        <v>4.5971000000000002</v>
      </c>
      <c r="U27" s="61">
        <f t="shared" si="8"/>
        <v>17</v>
      </c>
      <c r="V27" s="60">
        <f>VLOOKUP($A27,'Return Data'!$B$7:$R$2292,17,0)</f>
        <v>4.0662000000000003</v>
      </c>
      <c r="W27" s="61">
        <f t="shared" si="9"/>
        <v>18</v>
      </c>
      <c r="X27" s="60">
        <f>VLOOKUP($A27,'Return Data'!$B$7:$R$2292,14,0)</f>
        <v>4.7249999999999996</v>
      </c>
      <c r="Y27" s="61">
        <f t="shared" si="10"/>
        <v>13</v>
      </c>
      <c r="Z27" s="60">
        <f>VLOOKUP($A27,'Return Data'!$B$7:$R$2292,16,0)</f>
        <v>7.1585999999999999</v>
      </c>
      <c r="AA27" s="62">
        <f t="shared" si="11"/>
        <v>9</v>
      </c>
    </row>
    <row r="28" spans="1:27" x14ac:dyDescent="0.3">
      <c r="A28" s="58" t="s">
        <v>1876</v>
      </c>
      <c r="B28" s="59">
        <f>VLOOKUP($A28,'Return Data'!$B$7:$R$2292,3,0)</f>
        <v>44918</v>
      </c>
      <c r="C28" s="60">
        <f>VLOOKUP($A28,'Return Data'!$B$7:$R$2292,4,0)</f>
        <v>2431.4996000000001</v>
      </c>
      <c r="D28" s="60">
        <f>VLOOKUP($A28,'Return Data'!$B$7:$R$2292,5,0)</f>
        <v>7.3945999999999996</v>
      </c>
      <c r="E28" s="61">
        <f t="shared" si="0"/>
        <v>11</v>
      </c>
      <c r="F28" s="60">
        <f>VLOOKUP($A28,'Return Data'!$B$7:$R$2292,6,0)</f>
        <v>7.1886999999999999</v>
      </c>
      <c r="G28" s="61">
        <f t="shared" si="1"/>
        <v>13</v>
      </c>
      <c r="H28" s="60">
        <f>VLOOKUP($A28,'Return Data'!$B$7:$R$2292,7,0)</f>
        <v>6.6858000000000004</v>
      </c>
      <c r="I28" s="61">
        <f t="shared" si="2"/>
        <v>15</v>
      </c>
      <c r="J28" s="60">
        <f>VLOOKUP($A28,'Return Data'!$B$7:$R$2292,8,0)</f>
        <v>6.6292999999999997</v>
      </c>
      <c r="K28" s="61">
        <f t="shared" si="3"/>
        <v>15</v>
      </c>
      <c r="L28" s="60">
        <f>VLOOKUP($A28,'Return Data'!$B$7:$R$2292,9,0)</f>
        <v>6.6425999999999998</v>
      </c>
      <c r="M28" s="61">
        <f t="shared" si="4"/>
        <v>13</v>
      </c>
      <c r="N28" s="60">
        <f>VLOOKUP($A28,'Return Data'!$B$7:$R$2292,10,0)</f>
        <v>6.3457999999999997</v>
      </c>
      <c r="O28" s="61">
        <f t="shared" si="5"/>
        <v>9</v>
      </c>
      <c r="P28" s="60">
        <f>VLOOKUP($A28,'Return Data'!$B$7:$R$2292,11,0)</f>
        <v>5.8346999999999998</v>
      </c>
      <c r="Q28" s="61">
        <f t="shared" si="6"/>
        <v>7</v>
      </c>
      <c r="R28" s="60">
        <f>VLOOKUP($A28,'Return Data'!$B$7:$R$2292,12,0)</f>
        <v>5.1345000000000001</v>
      </c>
      <c r="S28" s="61">
        <f t="shared" si="7"/>
        <v>5</v>
      </c>
      <c r="T28" s="60">
        <f>VLOOKUP($A28,'Return Data'!$B$7:$R$2292,13,0)</f>
        <v>4.8902999999999999</v>
      </c>
      <c r="U28" s="61">
        <f t="shared" si="8"/>
        <v>6</v>
      </c>
      <c r="V28" s="60">
        <f>VLOOKUP($A28,'Return Data'!$B$7:$R$2292,17,0)</f>
        <v>4.1961000000000004</v>
      </c>
      <c r="W28" s="61">
        <f t="shared" si="9"/>
        <v>16</v>
      </c>
      <c r="X28" s="60">
        <f>VLOOKUP($A28,'Return Data'!$B$7:$R$2292,14,0)</f>
        <v>4.4348000000000001</v>
      </c>
      <c r="Y28" s="61">
        <f t="shared" si="10"/>
        <v>16</v>
      </c>
      <c r="Z28" s="60">
        <f>VLOOKUP($A28,'Return Data'!$B$7:$R$2292,16,0)</f>
        <v>6.5900999999999996</v>
      </c>
      <c r="AA28" s="62">
        <f t="shared" si="11"/>
        <v>13</v>
      </c>
    </row>
    <row r="29" spans="1:27" x14ac:dyDescent="0.3">
      <c r="A29" s="58" t="s">
        <v>1407</v>
      </c>
      <c r="B29" s="59">
        <f>VLOOKUP($A29,'Return Data'!$B$7:$R$2292,3,0)</f>
        <v>44918</v>
      </c>
      <c r="C29" s="60">
        <f>VLOOKUP($A29,'Return Data'!$B$7:$R$2292,4,0)</f>
        <v>12.339600000000001</v>
      </c>
      <c r="D29" s="60">
        <f>VLOOKUP($A29,'Return Data'!$B$7:$R$2292,5,0)</f>
        <v>6.8045999999999998</v>
      </c>
      <c r="E29" s="61">
        <f t="shared" si="0"/>
        <v>18</v>
      </c>
      <c r="F29" s="60">
        <f>VLOOKUP($A29,'Return Data'!$B$7:$R$2292,6,0)</f>
        <v>7.0045000000000002</v>
      </c>
      <c r="G29" s="61">
        <f t="shared" si="1"/>
        <v>17</v>
      </c>
      <c r="H29" s="60">
        <f>VLOOKUP($A29,'Return Data'!$B$7:$R$2292,7,0)</f>
        <v>6.8968999999999996</v>
      </c>
      <c r="I29" s="61">
        <f t="shared" si="2"/>
        <v>6</v>
      </c>
      <c r="J29" s="60">
        <f>VLOOKUP($A29,'Return Data'!$B$7:$R$2292,8,0)</f>
        <v>6.7149000000000001</v>
      </c>
      <c r="K29" s="61">
        <f t="shared" si="3"/>
        <v>11</v>
      </c>
      <c r="L29" s="60">
        <f>VLOOKUP($A29,'Return Data'!$B$7:$R$2292,9,0)</f>
        <v>6.6820000000000004</v>
      </c>
      <c r="M29" s="61">
        <f t="shared" si="4"/>
        <v>12</v>
      </c>
      <c r="N29" s="60">
        <f>VLOOKUP($A29,'Return Data'!$B$7:$R$2292,10,0)</f>
        <v>6.3631000000000002</v>
      </c>
      <c r="O29" s="61">
        <f t="shared" si="5"/>
        <v>8</v>
      </c>
      <c r="P29" s="60">
        <f>VLOOKUP($A29,'Return Data'!$B$7:$R$2292,11,0)</f>
        <v>5.8036000000000003</v>
      </c>
      <c r="Q29" s="61">
        <f t="shared" si="6"/>
        <v>9</v>
      </c>
      <c r="R29" s="60">
        <f>VLOOKUP($A29,'Return Data'!$B$7:$R$2292,12,0)</f>
        <v>5.0431999999999997</v>
      </c>
      <c r="S29" s="61">
        <f t="shared" si="7"/>
        <v>7</v>
      </c>
      <c r="T29" s="60">
        <f>VLOOKUP($A29,'Return Data'!$B$7:$R$2292,13,0)</f>
        <v>4.8635000000000002</v>
      </c>
      <c r="U29" s="61">
        <f t="shared" si="8"/>
        <v>8</v>
      </c>
      <c r="V29" s="60">
        <f>VLOOKUP($A29,'Return Data'!$B$7:$R$2292,17,0)</f>
        <v>4.3819999999999997</v>
      </c>
      <c r="W29" s="61">
        <f t="shared" si="9"/>
        <v>9</v>
      </c>
      <c r="X29" s="60">
        <f>VLOOKUP($A29,'Return Data'!$B$7:$R$2292,14,0)</f>
        <v>4.8148999999999997</v>
      </c>
      <c r="Y29" s="61">
        <f t="shared" si="10"/>
        <v>10</v>
      </c>
      <c r="Z29" s="60">
        <f>VLOOKUP($A29,'Return Data'!$B$7:$R$2292,16,0)</f>
        <v>5.5086000000000004</v>
      </c>
      <c r="AA29" s="62">
        <f t="shared" si="11"/>
        <v>18</v>
      </c>
    </row>
    <row r="30" spans="1:27" x14ac:dyDescent="0.3">
      <c r="A30" s="58" t="s">
        <v>1409</v>
      </c>
      <c r="B30" s="59">
        <f>VLOOKUP($A30,'Return Data'!$B$7:$R$2292,3,0)</f>
        <v>44918</v>
      </c>
      <c r="C30" s="60">
        <f>VLOOKUP($A30,'Return Data'!$B$7:$R$2292,4,0)</f>
        <v>3775.3398000000002</v>
      </c>
      <c r="D30" s="60">
        <f>VLOOKUP($A30,'Return Data'!$B$7:$R$2292,5,0)</f>
        <v>7.5290999999999997</v>
      </c>
      <c r="E30" s="61">
        <f t="shared" si="0"/>
        <v>9</v>
      </c>
      <c r="F30" s="60">
        <f>VLOOKUP($A30,'Return Data'!$B$7:$R$2292,6,0)</f>
        <v>7.7686999999999999</v>
      </c>
      <c r="G30" s="61">
        <f t="shared" si="1"/>
        <v>4</v>
      </c>
      <c r="H30" s="60">
        <f>VLOOKUP($A30,'Return Data'!$B$7:$R$2292,7,0)</f>
        <v>6.9081999999999999</v>
      </c>
      <c r="I30" s="61">
        <f t="shared" si="2"/>
        <v>5</v>
      </c>
      <c r="J30" s="60">
        <f>VLOOKUP($A30,'Return Data'!$B$7:$R$2292,8,0)</f>
        <v>6.6576000000000004</v>
      </c>
      <c r="K30" s="61">
        <f t="shared" si="3"/>
        <v>14</v>
      </c>
      <c r="L30" s="60">
        <f>VLOOKUP($A30,'Return Data'!$B$7:$R$2292,9,0)</f>
        <v>6.6077000000000004</v>
      </c>
      <c r="M30" s="61">
        <f t="shared" si="4"/>
        <v>15</v>
      </c>
      <c r="N30" s="60">
        <f>VLOOKUP($A30,'Return Data'!$B$7:$R$2292,10,0)</f>
        <v>6.2207999999999997</v>
      </c>
      <c r="O30" s="61">
        <f t="shared" si="5"/>
        <v>16</v>
      </c>
      <c r="P30" s="60">
        <f>VLOOKUP($A30,'Return Data'!$B$7:$R$2292,11,0)</f>
        <v>5.7245999999999997</v>
      </c>
      <c r="Q30" s="61">
        <f t="shared" si="6"/>
        <v>14</v>
      </c>
      <c r="R30" s="60">
        <f>VLOOKUP($A30,'Return Data'!$B$7:$R$2292,12,0)</f>
        <v>4.8928000000000003</v>
      </c>
      <c r="S30" s="61">
        <f t="shared" si="7"/>
        <v>15</v>
      </c>
      <c r="T30" s="60">
        <f>VLOOKUP($A30,'Return Data'!$B$7:$R$2292,13,0)</f>
        <v>4.7222999999999997</v>
      </c>
      <c r="U30" s="61">
        <f t="shared" si="8"/>
        <v>16</v>
      </c>
      <c r="V30" s="60">
        <f>VLOOKUP($A30,'Return Data'!$B$7:$R$2292,17,0)</f>
        <v>5.7016999999999998</v>
      </c>
      <c r="W30" s="61">
        <f t="shared" si="9"/>
        <v>2</v>
      </c>
      <c r="X30" s="60">
        <f>VLOOKUP($A30,'Return Data'!$B$7:$R$2292,14,0)</f>
        <v>5.7431000000000001</v>
      </c>
      <c r="Y30" s="61">
        <f t="shared" si="10"/>
        <v>2</v>
      </c>
      <c r="Z30" s="60">
        <f>VLOOKUP($A30,'Return Data'!$B$7:$R$2292,16,0)</f>
        <v>7.4222000000000001</v>
      </c>
      <c r="AA30" s="62">
        <f t="shared" si="11"/>
        <v>4</v>
      </c>
    </row>
    <row r="31" spans="1:27" x14ac:dyDescent="0.3">
      <c r="A31" s="58" t="s">
        <v>1888</v>
      </c>
      <c r="B31" s="59">
        <f>VLOOKUP($A31,'Return Data'!$B$7:$R$2292,3,0)</f>
        <v>44918</v>
      </c>
      <c r="C31" s="60">
        <f>VLOOKUP($A31,'Return Data'!$B$7:$R$2292,4,0)</f>
        <v>1178.6412</v>
      </c>
      <c r="D31" s="60">
        <f>VLOOKUP($A31,'Return Data'!$B$7:$R$2292,5,0)</f>
        <v>6.5757000000000003</v>
      </c>
      <c r="E31" s="61">
        <f t="shared" si="0"/>
        <v>19</v>
      </c>
      <c r="F31" s="60">
        <f>VLOOKUP($A31,'Return Data'!$B$7:$R$2292,6,0)</f>
        <v>7.3211000000000004</v>
      </c>
      <c r="G31" s="61">
        <f t="shared" si="1"/>
        <v>10</v>
      </c>
      <c r="H31" s="60">
        <f>VLOOKUP($A31,'Return Data'!$B$7:$R$2292,7,0)</f>
        <v>6.5858999999999996</v>
      </c>
      <c r="I31" s="61">
        <f t="shared" si="2"/>
        <v>18</v>
      </c>
      <c r="J31" s="60">
        <f>VLOOKUP($A31,'Return Data'!$B$7:$R$2292,8,0)</f>
        <v>6.5235000000000003</v>
      </c>
      <c r="K31" s="61">
        <f t="shared" si="3"/>
        <v>19</v>
      </c>
      <c r="L31" s="60">
        <f>VLOOKUP($A31,'Return Data'!$B$7:$R$2292,9,0)</f>
        <v>6.5762</v>
      </c>
      <c r="M31" s="61">
        <f t="shared" si="4"/>
        <v>18</v>
      </c>
      <c r="N31" s="60">
        <f>VLOOKUP($A31,'Return Data'!$B$7:$R$2292,10,0)</f>
        <v>6.1513999999999998</v>
      </c>
      <c r="O31" s="61">
        <f t="shared" si="5"/>
        <v>19</v>
      </c>
      <c r="P31" s="60">
        <f>VLOOKUP($A31,'Return Data'!$B$7:$R$2292,11,0)</f>
        <v>5.4398999999999997</v>
      </c>
      <c r="Q31" s="61">
        <f t="shared" si="6"/>
        <v>21</v>
      </c>
      <c r="R31" s="60">
        <f>VLOOKUP($A31,'Return Data'!$B$7:$R$2292,12,0)</f>
        <v>4.7975000000000003</v>
      </c>
      <c r="S31" s="61">
        <f t="shared" si="7"/>
        <v>17</v>
      </c>
      <c r="T31" s="60">
        <f>VLOOKUP($A31,'Return Data'!$B$7:$R$2292,13,0)</f>
        <v>4.5151000000000003</v>
      </c>
      <c r="U31" s="61">
        <f t="shared" si="8"/>
        <v>20</v>
      </c>
      <c r="V31" s="60">
        <f>VLOOKUP($A31,'Return Data'!$B$7:$R$2292,17,0)</f>
        <v>4.5079000000000002</v>
      </c>
      <c r="W31" s="61">
        <f t="shared" si="9"/>
        <v>6</v>
      </c>
      <c r="X31" s="60">
        <f>VLOOKUP($A31,'Return Data'!$B$7:$R$2292,14,0)</f>
        <v>4.3794000000000004</v>
      </c>
      <c r="Y31" s="61">
        <f t="shared" si="10"/>
        <v>17</v>
      </c>
      <c r="Z31" s="60">
        <f>VLOOKUP($A31,'Return Data'!$B$7:$R$2292,16,0)</f>
        <v>4.7378</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6.7646208333333329</v>
      </c>
      <c r="E33" s="69"/>
      <c r="F33" s="70">
        <f>AVERAGE(F8:F31)</f>
        <v>6.9553083333333348</v>
      </c>
      <c r="G33" s="69"/>
      <c r="H33" s="70">
        <f>AVERAGE(H8:H31)</f>
        <v>6.4289624999999981</v>
      </c>
      <c r="I33" s="69"/>
      <c r="J33" s="70">
        <f>AVERAGE(J8:J31)</f>
        <v>6.3819499999999998</v>
      </c>
      <c r="K33" s="69"/>
      <c r="L33" s="70">
        <f>AVERAGE(L8:L31)</f>
        <v>6.3324624999999983</v>
      </c>
      <c r="M33" s="69"/>
      <c r="N33" s="70">
        <f>AVERAGE(N8:N31)</f>
        <v>5.9960999999999993</v>
      </c>
      <c r="O33" s="69"/>
      <c r="P33" s="70">
        <f>AVERAGE(P8:P31)</f>
        <v>5.4984624999999996</v>
      </c>
      <c r="Q33" s="69"/>
      <c r="R33" s="70">
        <f>AVERAGE(R8:R31)</f>
        <v>4.7222374999999994</v>
      </c>
      <c r="S33" s="69"/>
      <c r="T33" s="70">
        <f>AVERAGE(T8:T31)</f>
        <v>4.5439375000000002</v>
      </c>
      <c r="U33" s="69"/>
      <c r="V33" s="70">
        <f>AVERAGE(V8:V31)</f>
        <v>4.2325125000000003</v>
      </c>
      <c r="W33" s="69"/>
      <c r="X33" s="70">
        <f>AVERAGE(X8:X31)</f>
        <v>4.649690476190476</v>
      </c>
      <c r="Y33" s="69"/>
      <c r="Z33" s="70">
        <f>AVERAGE(Z8:Z31)</f>
        <v>6.1606166666666686</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9.4385999999999992</v>
      </c>
      <c r="E35" s="73"/>
      <c r="F35" s="74">
        <f>MAX(F8:F31)</f>
        <v>8.4027999999999992</v>
      </c>
      <c r="G35" s="73"/>
      <c r="H35" s="74">
        <f>MAX(H8:H31)</f>
        <v>7.1448</v>
      </c>
      <c r="I35" s="73"/>
      <c r="J35" s="74">
        <f>MAX(J8:J31)</f>
        <v>7.1360000000000001</v>
      </c>
      <c r="K35" s="73"/>
      <c r="L35" s="74">
        <f>MAX(L8:L31)</f>
        <v>6.9550999999999998</v>
      </c>
      <c r="M35" s="73"/>
      <c r="N35" s="74">
        <f>MAX(N8:N31)</f>
        <v>6.5877999999999997</v>
      </c>
      <c r="O35" s="73"/>
      <c r="P35" s="74">
        <f>MAX(P8:P31)</f>
        <v>6.2967000000000004</v>
      </c>
      <c r="Q35" s="73"/>
      <c r="R35" s="74">
        <f>MAX(R8:R31)</f>
        <v>5.4861000000000004</v>
      </c>
      <c r="S35" s="73"/>
      <c r="T35" s="74">
        <f>MAX(T8:T31)</f>
        <v>5.3827999999999996</v>
      </c>
      <c r="U35" s="73"/>
      <c r="V35" s="74">
        <f>MAX(V8:V31)</f>
        <v>7.0247000000000002</v>
      </c>
      <c r="W35" s="73"/>
      <c r="X35" s="74">
        <f>MAX(X8:X31)</f>
        <v>6.5816999999999997</v>
      </c>
      <c r="Y35" s="73"/>
      <c r="Z35" s="74">
        <f>MAX(Z8:Z31)</f>
        <v>8.1197999999999997</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44918</v>
      </c>
      <c r="C8" s="60">
        <f>VLOOKUP($A8,'Return Data'!$B$7:$R$2292,4,0)</f>
        <v>455.53989999999999</v>
      </c>
      <c r="D8" s="60">
        <f>VLOOKUP($A8,'Return Data'!$B$7:$R$2292,5,0)</f>
        <v>6.2587999999999999</v>
      </c>
      <c r="E8" s="61">
        <f t="shared" ref="E8:E31" si="0">RANK(D8,D$8:D$31,0)</f>
        <v>17</v>
      </c>
      <c r="F8" s="60">
        <f>VLOOKUP($A8,'Return Data'!$B$7:$R$2292,6,0)</f>
        <v>6.6459999999999999</v>
      </c>
      <c r="G8" s="61">
        <f t="shared" ref="G8:G31" si="1">RANK(F8,F$8:F$31,0)</f>
        <v>14</v>
      </c>
      <c r="H8" s="60">
        <f>VLOOKUP($A8,'Return Data'!$B$7:$R$2292,7,0)</f>
        <v>6.3845999999999998</v>
      </c>
      <c r="I8" s="61">
        <f t="shared" ref="I8:I31" si="2">RANK(H8,H$8:H$31,0)</f>
        <v>11</v>
      </c>
      <c r="J8" s="60">
        <f>VLOOKUP($A8,'Return Data'!$B$7:$R$2292,8,0)</f>
        <v>6.5903</v>
      </c>
      <c r="K8" s="61">
        <f t="shared" ref="K8:K31" si="3">RANK(J8,J$8:J$31,0)</f>
        <v>3</v>
      </c>
      <c r="L8" s="60">
        <f>VLOOKUP($A8,'Return Data'!$B$7:$R$2292,9,0)</f>
        <v>6.4112999999999998</v>
      </c>
      <c r="M8" s="61">
        <f t="shared" ref="M8:M31" si="4">RANK(L8,L$8:L$31,0)</f>
        <v>5</v>
      </c>
      <c r="N8" s="60">
        <f>VLOOKUP($A8,'Return Data'!$B$7:$R$2292,10,0)</f>
        <v>6.2239000000000004</v>
      </c>
      <c r="O8" s="61">
        <f t="shared" ref="O8:O31" si="5">RANK(N8,N$8:N$31,0)</f>
        <v>2</v>
      </c>
      <c r="P8" s="60">
        <f>VLOOKUP($A8,'Return Data'!$B$7:$R$2292,11,0)</f>
        <v>5.6142000000000003</v>
      </c>
      <c r="Q8" s="61">
        <f t="shared" ref="Q8:Q31" si="6">RANK(P8,P$8:P$31,0)</f>
        <v>4</v>
      </c>
      <c r="R8" s="60">
        <f>VLOOKUP($A8,'Return Data'!$B$7:$R$2292,12,0)</f>
        <v>4.7965</v>
      </c>
      <c r="S8" s="61">
        <f t="shared" ref="S8:S31" si="7">RANK(R8,R$8:R$31,0)</f>
        <v>2</v>
      </c>
      <c r="T8" s="60">
        <f>VLOOKUP($A8,'Return Data'!$B$7:$R$2292,13,0)</f>
        <v>4.7195</v>
      </c>
      <c r="U8" s="61">
        <f t="shared" ref="U8:U31" si="8">RANK(T8,T$8:T$31,0)</f>
        <v>2</v>
      </c>
      <c r="V8" s="60">
        <f>VLOOKUP($A8,'Return Data'!$B$7:$R$2292,17,0)</f>
        <v>4.3032000000000004</v>
      </c>
      <c r="W8" s="61">
        <f>RANK(V8,V$8:V$31,0)</f>
        <v>3</v>
      </c>
      <c r="X8" s="60">
        <f>VLOOKUP($A8,'Return Data'!$B$7:$R$2292,14,0)</f>
        <v>5.2019000000000002</v>
      </c>
      <c r="Y8" s="61">
        <f>RANK(X8,X$8:X$31,0)</f>
        <v>2</v>
      </c>
      <c r="Z8" s="60">
        <f>VLOOKUP($A8,'Return Data'!$B$7:$R$2292,16,0)</f>
        <v>7.4036999999999997</v>
      </c>
      <c r="AA8" s="62">
        <f>RANK(Z8,Z$8:Z$31,0)</f>
        <v>3</v>
      </c>
    </row>
    <row r="9" spans="1:27" x14ac:dyDescent="0.3">
      <c r="A9" s="58" t="s">
        <v>1364</v>
      </c>
      <c r="B9" s="59">
        <f>VLOOKUP($A9,'Return Data'!$B$7:$R$2292,3,0)</f>
        <v>44918</v>
      </c>
      <c r="C9" s="60">
        <f>VLOOKUP($A9,'Return Data'!$B$7:$R$2292,4,0)</f>
        <v>12.4511</v>
      </c>
      <c r="D9" s="60">
        <f>VLOOKUP($A9,'Return Data'!$B$7:$R$2292,5,0)</f>
        <v>7.0369000000000002</v>
      </c>
      <c r="E9" s="61">
        <f t="shared" si="0"/>
        <v>8</v>
      </c>
      <c r="F9" s="60">
        <f>VLOOKUP($A9,'Return Data'!$B$7:$R$2292,6,0)</f>
        <v>6.6482999999999999</v>
      </c>
      <c r="G9" s="61">
        <f t="shared" si="1"/>
        <v>13</v>
      </c>
      <c r="H9" s="60">
        <f>VLOOKUP($A9,'Return Data'!$B$7:$R$2292,7,0)</f>
        <v>5.9535</v>
      </c>
      <c r="I9" s="61">
        <f t="shared" si="2"/>
        <v>19</v>
      </c>
      <c r="J9" s="60">
        <f>VLOOKUP($A9,'Return Data'!$B$7:$R$2292,8,0)</f>
        <v>5.9393000000000002</v>
      </c>
      <c r="K9" s="61">
        <f t="shared" si="3"/>
        <v>17</v>
      </c>
      <c r="L9" s="60">
        <f>VLOOKUP($A9,'Return Data'!$B$7:$R$2292,9,0)</f>
        <v>5.9504999999999999</v>
      </c>
      <c r="M9" s="61">
        <f t="shared" si="4"/>
        <v>18</v>
      </c>
      <c r="N9" s="60">
        <f>VLOOKUP($A9,'Return Data'!$B$7:$R$2292,10,0)</f>
        <v>5.5754000000000001</v>
      </c>
      <c r="O9" s="61">
        <f t="shared" si="5"/>
        <v>16</v>
      </c>
      <c r="P9" s="60">
        <f>VLOOKUP($A9,'Return Data'!$B$7:$R$2292,11,0)</f>
        <v>5.0572999999999997</v>
      </c>
      <c r="Q9" s="61">
        <f t="shared" si="6"/>
        <v>16</v>
      </c>
      <c r="R9" s="60">
        <f>VLOOKUP($A9,'Return Data'!$B$7:$R$2292,12,0)</f>
        <v>4.2441000000000004</v>
      </c>
      <c r="S9" s="61">
        <f t="shared" si="7"/>
        <v>16</v>
      </c>
      <c r="T9" s="60">
        <f>VLOOKUP($A9,'Return Data'!$B$7:$R$2292,13,0)</f>
        <v>4.0956999999999999</v>
      </c>
      <c r="U9" s="61">
        <f t="shared" si="8"/>
        <v>16</v>
      </c>
      <c r="V9" s="60">
        <f>VLOOKUP($A9,'Return Data'!$B$7:$R$2292,17,0)</f>
        <v>3.6273</v>
      </c>
      <c r="W9" s="61">
        <f t="shared" ref="W9:W31" si="9">RANK(V9,V$8:V$31,0)</f>
        <v>17</v>
      </c>
      <c r="X9" s="60">
        <f>VLOOKUP($A9,'Return Data'!$B$7:$R$2292,14,0)</f>
        <v>4.1609999999999996</v>
      </c>
      <c r="Y9" s="61">
        <f t="shared" ref="Y9:Y31" si="10">RANK(X9,X$8:X$31,0)</f>
        <v>12</v>
      </c>
      <c r="Z9" s="60">
        <f>VLOOKUP($A9,'Return Data'!$B$7:$R$2292,16,0)</f>
        <v>5.2458999999999998</v>
      </c>
      <c r="AA9" s="62">
        <f t="shared" ref="AA9:AA31" si="11">RANK(Z9,Z$8:Z$31,0)</f>
        <v>17</v>
      </c>
    </row>
    <row r="10" spans="1:27" x14ac:dyDescent="0.3">
      <c r="A10" s="58" t="s">
        <v>1956</v>
      </c>
      <c r="B10" s="59">
        <f>VLOOKUP($A10,'Return Data'!$B$7:$R$2292,3,0)</f>
        <v>44918</v>
      </c>
      <c r="C10" s="60">
        <f>VLOOKUP($A10,'Return Data'!$B$7:$R$2292,4,0)</f>
        <v>1287.3282999999999</v>
      </c>
      <c r="D10" s="60">
        <f>VLOOKUP($A10,'Return Data'!$B$7:$R$2292,5,0)</f>
        <v>9.3163999999999998</v>
      </c>
      <c r="E10" s="61">
        <f t="shared" si="0"/>
        <v>1</v>
      </c>
      <c r="F10" s="60">
        <f>VLOOKUP($A10,'Return Data'!$B$7:$R$2292,6,0)</f>
        <v>6.7831000000000001</v>
      </c>
      <c r="G10" s="61">
        <f t="shared" si="1"/>
        <v>10</v>
      </c>
      <c r="H10" s="60">
        <f>VLOOKUP($A10,'Return Data'!$B$7:$R$2292,7,0)</f>
        <v>6.9147999999999996</v>
      </c>
      <c r="I10" s="61">
        <f t="shared" si="2"/>
        <v>1</v>
      </c>
      <c r="J10" s="60">
        <f>VLOOKUP($A10,'Return Data'!$B$7:$R$2292,8,0)</f>
        <v>7.0153999999999996</v>
      </c>
      <c r="K10" s="61">
        <f t="shared" si="3"/>
        <v>1</v>
      </c>
      <c r="L10" s="60">
        <f>VLOOKUP($A10,'Return Data'!$B$7:$R$2292,9,0)</f>
        <v>6.7957999999999998</v>
      </c>
      <c r="M10" s="61">
        <f t="shared" si="4"/>
        <v>1</v>
      </c>
      <c r="N10" s="60">
        <f>VLOOKUP($A10,'Return Data'!$B$7:$R$2292,10,0)</f>
        <v>6.4565000000000001</v>
      </c>
      <c r="O10" s="61">
        <f t="shared" si="5"/>
        <v>1</v>
      </c>
      <c r="P10" s="60">
        <f>VLOOKUP($A10,'Return Data'!$B$7:$R$2292,11,0)</f>
        <v>6.1740000000000004</v>
      </c>
      <c r="Q10" s="61">
        <f t="shared" si="6"/>
        <v>1</v>
      </c>
      <c r="R10" s="60">
        <f>VLOOKUP($A10,'Return Data'!$B$7:$R$2292,12,0)</f>
        <v>5.0290999999999997</v>
      </c>
      <c r="S10" s="61">
        <f t="shared" si="7"/>
        <v>1</v>
      </c>
      <c r="T10" s="60">
        <f>VLOOKUP($A10,'Return Data'!$B$7:$R$2292,13,0)</f>
        <v>4.8423999999999996</v>
      </c>
      <c r="U10" s="61">
        <f t="shared" si="8"/>
        <v>1</v>
      </c>
      <c r="V10" s="60">
        <f>VLOOKUP($A10,'Return Data'!$B$7:$R$2292,17,0)</f>
        <v>4.2539999999999996</v>
      </c>
      <c r="W10" s="61">
        <f t="shared" si="9"/>
        <v>4</v>
      </c>
      <c r="X10" s="60">
        <f>VLOOKUP($A10,'Return Data'!$B$7:$R$2292,14,0)</f>
        <v>4.5483000000000002</v>
      </c>
      <c r="Y10" s="61">
        <f t="shared" si="10"/>
        <v>6</v>
      </c>
      <c r="Z10" s="60">
        <f>VLOOKUP($A10,'Return Data'!$B$7:$R$2292,16,0)</f>
        <v>5.6894</v>
      </c>
      <c r="AA10" s="62">
        <f t="shared" si="11"/>
        <v>15</v>
      </c>
    </row>
    <row r="11" spans="1:27" x14ac:dyDescent="0.3">
      <c r="A11" s="58" t="s">
        <v>1991</v>
      </c>
      <c r="B11" s="59">
        <f>VLOOKUP($A11,'Return Data'!$B$7:$R$2292,3,0)</f>
        <v>44918</v>
      </c>
      <c r="C11" s="60">
        <f>VLOOKUP($A11,'Return Data'!$B$7:$R$2292,4,0)</f>
        <v>2690.8216000000002</v>
      </c>
      <c r="D11" s="60">
        <f>VLOOKUP($A11,'Return Data'!$B$7:$R$2292,5,0)</f>
        <v>6.7564000000000002</v>
      </c>
      <c r="E11" s="61">
        <f t="shared" si="0"/>
        <v>13</v>
      </c>
      <c r="F11" s="60">
        <f>VLOOKUP($A11,'Return Data'!$B$7:$R$2292,6,0)</f>
        <v>7.7598000000000003</v>
      </c>
      <c r="G11" s="61">
        <f t="shared" si="1"/>
        <v>2</v>
      </c>
      <c r="H11" s="60">
        <f>VLOOKUP($A11,'Return Data'!$B$7:$R$2292,7,0)</f>
        <v>6.7523</v>
      </c>
      <c r="I11" s="61">
        <f t="shared" si="2"/>
        <v>3</v>
      </c>
      <c r="J11" s="60">
        <f>VLOOKUP($A11,'Return Data'!$B$7:$R$2292,8,0)</f>
        <v>6.6558999999999999</v>
      </c>
      <c r="K11" s="61">
        <f t="shared" si="3"/>
        <v>2</v>
      </c>
      <c r="L11" s="60">
        <f>VLOOKUP($A11,'Return Data'!$B$7:$R$2292,9,0)</f>
        <v>6.5486000000000004</v>
      </c>
      <c r="M11" s="61">
        <f t="shared" si="4"/>
        <v>2</v>
      </c>
      <c r="N11" s="60">
        <f>VLOOKUP($A11,'Return Data'!$B$7:$R$2292,10,0)</f>
        <v>5.8558000000000003</v>
      </c>
      <c r="O11" s="61">
        <f t="shared" si="5"/>
        <v>10</v>
      </c>
      <c r="P11" s="60">
        <f>VLOOKUP($A11,'Return Data'!$B$7:$R$2292,11,0)</f>
        <v>5.3597999999999999</v>
      </c>
      <c r="Q11" s="61">
        <f t="shared" si="6"/>
        <v>11</v>
      </c>
      <c r="R11" s="60">
        <f>VLOOKUP($A11,'Return Data'!$B$7:$R$2292,12,0)</f>
        <v>4.5007000000000001</v>
      </c>
      <c r="S11" s="61">
        <f t="shared" si="7"/>
        <v>11</v>
      </c>
      <c r="T11" s="60">
        <f>VLOOKUP($A11,'Return Data'!$B$7:$R$2292,13,0)</f>
        <v>4.3239999999999998</v>
      </c>
      <c r="U11" s="61">
        <f t="shared" si="8"/>
        <v>11</v>
      </c>
      <c r="V11" s="60">
        <f>VLOOKUP($A11,'Return Data'!$B$7:$R$2292,17,0)</f>
        <v>3.7235999999999998</v>
      </c>
      <c r="W11" s="61">
        <f t="shared" si="9"/>
        <v>15</v>
      </c>
      <c r="X11" s="60">
        <f>VLOOKUP($A11,'Return Data'!$B$7:$R$2292,14,0)</f>
        <v>4.1348000000000003</v>
      </c>
      <c r="Y11" s="61">
        <f t="shared" si="10"/>
        <v>13</v>
      </c>
      <c r="Z11" s="60">
        <f>VLOOKUP($A11,'Return Data'!$B$7:$R$2292,16,0)</f>
        <v>7.0919999999999996</v>
      </c>
      <c r="AA11" s="62">
        <f t="shared" si="11"/>
        <v>6</v>
      </c>
    </row>
    <row r="12" spans="1:27" x14ac:dyDescent="0.3">
      <c r="A12" s="58" t="s">
        <v>1366</v>
      </c>
      <c r="B12" s="59">
        <f>VLOOKUP($A12,'Return Data'!$B$7:$R$2292,3,0)</f>
        <v>44918</v>
      </c>
      <c r="C12" s="60">
        <f>VLOOKUP($A12,'Return Data'!$B$7:$R$2292,4,0)</f>
        <v>3224.5702999999999</v>
      </c>
      <c r="D12" s="60">
        <f>VLOOKUP($A12,'Return Data'!$B$7:$R$2292,5,0)</f>
        <v>7.3364000000000003</v>
      </c>
      <c r="E12" s="61">
        <f t="shared" si="0"/>
        <v>6</v>
      </c>
      <c r="F12" s="60">
        <f>VLOOKUP($A12,'Return Data'!$B$7:$R$2292,6,0)</f>
        <v>6.6574999999999998</v>
      </c>
      <c r="G12" s="61">
        <f t="shared" si="1"/>
        <v>12</v>
      </c>
      <c r="H12" s="60">
        <f>VLOOKUP($A12,'Return Data'!$B$7:$R$2292,7,0)</f>
        <v>5.9987000000000004</v>
      </c>
      <c r="I12" s="61">
        <f t="shared" si="2"/>
        <v>17</v>
      </c>
      <c r="J12" s="60">
        <f>VLOOKUP($A12,'Return Data'!$B$7:$R$2292,8,0)</f>
        <v>5.8731</v>
      </c>
      <c r="K12" s="61">
        <f t="shared" si="3"/>
        <v>20</v>
      </c>
      <c r="L12" s="60">
        <f>VLOOKUP($A12,'Return Data'!$B$7:$R$2292,9,0)</f>
        <v>5.8551000000000002</v>
      </c>
      <c r="M12" s="61">
        <f t="shared" si="4"/>
        <v>20</v>
      </c>
      <c r="N12" s="60">
        <f>VLOOKUP($A12,'Return Data'!$B$7:$R$2292,10,0)</f>
        <v>5.4484000000000004</v>
      </c>
      <c r="O12" s="61">
        <f t="shared" si="5"/>
        <v>21</v>
      </c>
      <c r="P12" s="60">
        <f>VLOOKUP($A12,'Return Data'!$B$7:$R$2292,11,0)</f>
        <v>4.8977000000000004</v>
      </c>
      <c r="Q12" s="61">
        <f t="shared" si="6"/>
        <v>20</v>
      </c>
      <c r="R12" s="60">
        <f>VLOOKUP($A12,'Return Data'!$B$7:$R$2292,12,0)</f>
        <v>4.1078999999999999</v>
      </c>
      <c r="S12" s="61">
        <f t="shared" si="7"/>
        <v>20</v>
      </c>
      <c r="T12" s="60">
        <f>VLOOKUP($A12,'Return Data'!$B$7:$R$2292,13,0)</f>
        <v>3.8653</v>
      </c>
      <c r="U12" s="61">
        <f t="shared" si="8"/>
        <v>20</v>
      </c>
      <c r="V12" s="60">
        <f>VLOOKUP($A12,'Return Data'!$B$7:$R$2292,17,0)</f>
        <v>3.2414999999999998</v>
      </c>
      <c r="W12" s="61">
        <f t="shared" si="9"/>
        <v>21</v>
      </c>
      <c r="X12" s="60">
        <f>VLOOKUP($A12,'Return Data'!$B$7:$R$2292,14,0)</f>
        <v>3.6646999999999998</v>
      </c>
      <c r="Y12" s="61">
        <f t="shared" si="10"/>
        <v>18</v>
      </c>
      <c r="Z12" s="60">
        <f>VLOOKUP($A12,'Return Data'!$B$7:$R$2292,16,0)</f>
        <v>6.8281000000000001</v>
      </c>
      <c r="AA12" s="62">
        <f t="shared" si="11"/>
        <v>9</v>
      </c>
    </row>
    <row r="13" spans="1:27" x14ac:dyDescent="0.3">
      <c r="A13" s="58" t="s">
        <v>1368</v>
      </c>
      <c r="B13" s="59">
        <f>VLOOKUP($A13,'Return Data'!$B$7:$R$2292,3,0)</f>
        <v>44918</v>
      </c>
      <c r="C13" s="60">
        <f>VLOOKUP($A13,'Return Data'!$B$7:$R$2292,4,0)</f>
        <v>2873.2123000000001</v>
      </c>
      <c r="D13" s="60">
        <f>VLOOKUP($A13,'Return Data'!$B$7:$R$2292,5,0)</f>
        <v>7.7343000000000002</v>
      </c>
      <c r="E13" s="61">
        <f t="shared" si="0"/>
        <v>5</v>
      </c>
      <c r="F13" s="60">
        <f>VLOOKUP($A13,'Return Data'!$B$7:$R$2292,6,0)</f>
        <v>7.6921999999999997</v>
      </c>
      <c r="G13" s="61">
        <f t="shared" si="1"/>
        <v>3</v>
      </c>
      <c r="H13" s="60">
        <f>VLOOKUP($A13,'Return Data'!$B$7:$R$2292,7,0)</f>
        <v>6.4336000000000002</v>
      </c>
      <c r="I13" s="61">
        <f t="shared" si="2"/>
        <v>9</v>
      </c>
      <c r="J13" s="60">
        <f>VLOOKUP($A13,'Return Data'!$B$7:$R$2292,8,0)</f>
        <v>6.2279</v>
      </c>
      <c r="K13" s="61">
        <f t="shared" si="3"/>
        <v>11</v>
      </c>
      <c r="L13" s="60">
        <f>VLOOKUP($A13,'Return Data'!$B$7:$R$2292,9,0)</f>
        <v>6.0860000000000003</v>
      </c>
      <c r="M13" s="61">
        <f t="shared" si="4"/>
        <v>14</v>
      </c>
      <c r="N13" s="60">
        <f>VLOOKUP($A13,'Return Data'!$B$7:$R$2292,10,0)</f>
        <v>5.5510000000000002</v>
      </c>
      <c r="O13" s="61">
        <f t="shared" si="5"/>
        <v>19</v>
      </c>
      <c r="P13" s="60">
        <f>VLOOKUP($A13,'Return Data'!$B$7:$R$2292,11,0)</f>
        <v>4.9505999999999997</v>
      </c>
      <c r="Q13" s="61">
        <f t="shared" si="6"/>
        <v>19</v>
      </c>
      <c r="R13" s="60">
        <f>VLOOKUP($A13,'Return Data'!$B$7:$R$2292,12,0)</f>
        <v>4.1730999999999998</v>
      </c>
      <c r="S13" s="61">
        <f t="shared" si="7"/>
        <v>19</v>
      </c>
      <c r="T13" s="60">
        <f>VLOOKUP($A13,'Return Data'!$B$7:$R$2292,13,0)</f>
        <v>4.0338000000000003</v>
      </c>
      <c r="U13" s="61">
        <f t="shared" si="8"/>
        <v>19</v>
      </c>
      <c r="V13" s="60">
        <f>VLOOKUP($A13,'Return Data'!$B$7:$R$2292,17,0)</f>
        <v>3.4415</v>
      </c>
      <c r="W13" s="61">
        <f t="shared" si="9"/>
        <v>20</v>
      </c>
      <c r="X13" s="60">
        <f>VLOOKUP($A13,'Return Data'!$B$7:$R$2292,14,0)</f>
        <v>3.8675999999999999</v>
      </c>
      <c r="Y13" s="61">
        <f t="shared" si="10"/>
        <v>16</v>
      </c>
      <c r="Z13" s="60">
        <f>VLOOKUP($A13,'Return Data'!$B$7:$R$2292,16,0)</f>
        <v>6.6436999999999999</v>
      </c>
      <c r="AA13" s="62">
        <f t="shared" si="11"/>
        <v>11</v>
      </c>
    </row>
    <row r="14" spans="1:27" x14ac:dyDescent="0.3">
      <c r="A14" s="58" t="s">
        <v>1374</v>
      </c>
      <c r="B14" s="59">
        <f>VLOOKUP($A14,'Return Data'!$B$7:$R$2292,3,0)</f>
        <v>44918</v>
      </c>
      <c r="C14" s="60">
        <f>VLOOKUP($A14,'Return Data'!$B$7:$R$2292,4,0)</f>
        <v>12.688700000000001</v>
      </c>
      <c r="D14" s="60">
        <f>VLOOKUP($A14,'Return Data'!$B$7:$R$2292,5,0)</f>
        <v>6.3296000000000001</v>
      </c>
      <c r="E14" s="61">
        <f t="shared" si="0"/>
        <v>16</v>
      </c>
      <c r="F14" s="60">
        <f>VLOOKUP($A14,'Return Data'!$B$7:$R$2292,6,0)</f>
        <v>6.6196999999999999</v>
      </c>
      <c r="G14" s="61">
        <f t="shared" si="1"/>
        <v>15</v>
      </c>
      <c r="H14" s="60">
        <f>VLOOKUP($A14,'Return Data'!$B$7:$R$2292,7,0)</f>
        <v>6.4596999999999998</v>
      </c>
      <c r="I14" s="61">
        <f t="shared" si="2"/>
        <v>7</v>
      </c>
      <c r="J14" s="60">
        <f>VLOOKUP($A14,'Return Data'!$B$7:$R$2292,8,0)</f>
        <v>6.22</v>
      </c>
      <c r="K14" s="61">
        <f t="shared" si="3"/>
        <v>12</v>
      </c>
      <c r="L14" s="60">
        <f>VLOOKUP($A14,'Return Data'!$B$7:$R$2292,9,0)</f>
        <v>6.3712</v>
      </c>
      <c r="M14" s="61">
        <f t="shared" si="4"/>
        <v>7</v>
      </c>
      <c r="N14" s="60">
        <f>VLOOKUP($A14,'Return Data'!$B$7:$R$2292,10,0)</f>
        <v>5.9931000000000001</v>
      </c>
      <c r="O14" s="61">
        <f t="shared" si="5"/>
        <v>6</v>
      </c>
      <c r="P14" s="60">
        <f>VLOOKUP($A14,'Return Data'!$B$7:$R$2292,11,0)</f>
        <v>5.4600999999999997</v>
      </c>
      <c r="Q14" s="61">
        <f t="shared" si="6"/>
        <v>6</v>
      </c>
      <c r="R14" s="60">
        <f>VLOOKUP($A14,'Return Data'!$B$7:$R$2292,12,0)</f>
        <v>4.6086</v>
      </c>
      <c r="S14" s="61">
        <f t="shared" si="7"/>
        <v>7</v>
      </c>
      <c r="T14" s="60">
        <f>VLOOKUP($A14,'Return Data'!$B$7:$R$2292,13,0)</f>
        <v>4.4363000000000001</v>
      </c>
      <c r="U14" s="61">
        <f t="shared" si="8"/>
        <v>7</v>
      </c>
      <c r="V14" s="60">
        <f>VLOOKUP($A14,'Return Data'!$B$7:$R$2292,17,0)</f>
        <v>3.9893999999999998</v>
      </c>
      <c r="W14" s="61">
        <f t="shared" si="9"/>
        <v>7</v>
      </c>
      <c r="X14" s="60">
        <f>VLOOKUP($A14,'Return Data'!$B$7:$R$2292,14,0)</f>
        <v>4.7887000000000004</v>
      </c>
      <c r="Y14" s="61">
        <f t="shared" si="10"/>
        <v>5</v>
      </c>
      <c r="Z14" s="60">
        <f>VLOOKUP($A14,'Return Data'!$B$7:$R$2292,16,0)</f>
        <v>5.7638999999999996</v>
      </c>
      <c r="AA14" s="62">
        <f t="shared" si="11"/>
        <v>13</v>
      </c>
    </row>
    <row r="15" spans="1:27" x14ac:dyDescent="0.3">
      <c r="A15" s="58" t="s">
        <v>1376</v>
      </c>
      <c r="B15" s="59">
        <f>VLOOKUP($A15,'Return Data'!$B$7:$R$2292,3,0)</f>
        <v>44918</v>
      </c>
      <c r="C15" s="60">
        <f>VLOOKUP($A15,'Return Data'!$B$7:$R$2292,4,0)</f>
        <v>1133.2249999999999</v>
      </c>
      <c r="D15" s="60">
        <f>VLOOKUP($A15,'Return Data'!$B$7:$R$2292,5,0)</f>
        <v>8.17</v>
      </c>
      <c r="E15" s="61">
        <f t="shared" si="0"/>
        <v>3</v>
      </c>
      <c r="F15" s="60">
        <f>VLOOKUP($A15,'Return Data'!$B$7:$R$2292,6,0)</f>
        <v>8.0974000000000004</v>
      </c>
      <c r="G15" s="61">
        <f t="shared" si="1"/>
        <v>1</v>
      </c>
      <c r="H15" s="60">
        <f>VLOOKUP($A15,'Return Data'!$B$7:$R$2292,7,0)</f>
        <v>6.7942999999999998</v>
      </c>
      <c r="I15" s="61">
        <f t="shared" si="2"/>
        <v>2</v>
      </c>
      <c r="J15" s="60">
        <f>VLOOKUP($A15,'Return Data'!$B$7:$R$2292,8,0)</f>
        <v>6.5357000000000003</v>
      </c>
      <c r="K15" s="61">
        <f t="shared" si="3"/>
        <v>4</v>
      </c>
      <c r="L15" s="60">
        <f>VLOOKUP($A15,'Return Data'!$B$7:$R$2292,9,0)</f>
        <v>6.4404000000000003</v>
      </c>
      <c r="M15" s="61">
        <f t="shared" si="4"/>
        <v>4</v>
      </c>
      <c r="N15" s="60">
        <f>VLOOKUP($A15,'Return Data'!$B$7:$R$2292,10,0)</f>
        <v>6.0509000000000004</v>
      </c>
      <c r="O15" s="61">
        <f t="shared" si="5"/>
        <v>4</v>
      </c>
      <c r="P15" s="60">
        <f>VLOOKUP($A15,'Return Data'!$B$7:$R$2292,11,0)</f>
        <v>5.6185</v>
      </c>
      <c r="Q15" s="61">
        <f t="shared" si="6"/>
        <v>3</v>
      </c>
      <c r="R15" s="60">
        <f>VLOOKUP($A15,'Return Data'!$B$7:$R$2292,12,0)</f>
        <v>4.6909999999999998</v>
      </c>
      <c r="S15" s="61">
        <f t="shared" si="7"/>
        <v>4</v>
      </c>
      <c r="T15" s="60">
        <f>VLOOKUP($A15,'Return Data'!$B$7:$R$2292,13,0)</f>
        <v>4.4909999999999997</v>
      </c>
      <c r="U15" s="61">
        <f t="shared" si="8"/>
        <v>5</v>
      </c>
      <c r="V15" s="60">
        <f>VLOOKUP($A15,'Return Data'!$B$7:$R$2292,17,0)</f>
        <v>3.9765999999999999</v>
      </c>
      <c r="W15" s="61">
        <f t="shared" si="9"/>
        <v>8</v>
      </c>
      <c r="X15" s="60"/>
      <c r="Y15" s="61"/>
      <c r="Z15" s="60">
        <f>VLOOKUP($A15,'Return Data'!$B$7:$R$2292,16,0)</f>
        <v>4.4048999999999996</v>
      </c>
      <c r="AA15" s="62">
        <f t="shared" si="11"/>
        <v>20</v>
      </c>
    </row>
    <row r="16" spans="1:27" x14ac:dyDescent="0.3">
      <c r="A16" s="58" t="s">
        <v>1377</v>
      </c>
      <c r="B16" s="59">
        <f>VLOOKUP($A16,'Return Data'!$B$7:$R$2292,3,0)</f>
        <v>44918</v>
      </c>
      <c r="C16" s="60">
        <f>VLOOKUP($A16,'Return Data'!$B$7:$R$2292,4,0)</f>
        <v>23.184200000000001</v>
      </c>
      <c r="D16" s="60">
        <f>VLOOKUP($A16,'Return Data'!$B$7:$R$2292,5,0)</f>
        <v>5.6684999999999999</v>
      </c>
      <c r="E16" s="61">
        <f t="shared" si="0"/>
        <v>21</v>
      </c>
      <c r="F16" s="60">
        <f>VLOOKUP($A16,'Return Data'!$B$7:$R$2292,6,0)</f>
        <v>6.5107999999999997</v>
      </c>
      <c r="G16" s="61">
        <f t="shared" si="1"/>
        <v>16</v>
      </c>
      <c r="H16" s="60">
        <f>VLOOKUP($A16,'Return Data'!$B$7:$R$2292,7,0)</f>
        <v>6.4402999999999997</v>
      </c>
      <c r="I16" s="61">
        <f t="shared" si="2"/>
        <v>8</v>
      </c>
      <c r="J16" s="60">
        <f>VLOOKUP($A16,'Return Data'!$B$7:$R$2292,8,0)</f>
        <v>6.3239000000000001</v>
      </c>
      <c r="K16" s="61">
        <f t="shared" si="3"/>
        <v>9</v>
      </c>
      <c r="L16" s="60">
        <f>VLOOKUP($A16,'Return Data'!$B$7:$R$2292,9,0)</f>
        <v>6.3620000000000001</v>
      </c>
      <c r="M16" s="61">
        <f t="shared" si="4"/>
        <v>8</v>
      </c>
      <c r="N16" s="60">
        <f>VLOOKUP($A16,'Return Data'!$B$7:$R$2292,10,0)</f>
        <v>5.9661999999999997</v>
      </c>
      <c r="O16" s="61">
        <f t="shared" si="5"/>
        <v>7</v>
      </c>
      <c r="P16" s="60">
        <f>VLOOKUP($A16,'Return Data'!$B$7:$R$2292,11,0)</f>
        <v>5.4249999999999998</v>
      </c>
      <c r="Q16" s="61">
        <f t="shared" si="6"/>
        <v>7</v>
      </c>
      <c r="R16" s="60">
        <f>VLOOKUP($A16,'Return Data'!$B$7:$R$2292,12,0)</f>
        <v>4.6791999999999998</v>
      </c>
      <c r="S16" s="61">
        <f t="shared" si="7"/>
        <v>5</v>
      </c>
      <c r="T16" s="60">
        <f>VLOOKUP($A16,'Return Data'!$B$7:$R$2292,13,0)</f>
        <v>4.5057999999999998</v>
      </c>
      <c r="U16" s="61">
        <f t="shared" si="8"/>
        <v>4</v>
      </c>
      <c r="V16" s="60">
        <f>VLOOKUP($A16,'Return Data'!$B$7:$R$2292,17,0)</f>
        <v>4.2450999999999999</v>
      </c>
      <c r="W16" s="61">
        <f t="shared" si="9"/>
        <v>5</v>
      </c>
      <c r="X16" s="60">
        <f>VLOOKUP($A16,'Return Data'!$B$7:$R$2292,14,0)</f>
        <v>5.0053000000000001</v>
      </c>
      <c r="Y16" s="61">
        <f t="shared" si="10"/>
        <v>4</v>
      </c>
      <c r="Z16" s="60">
        <f>VLOOKUP($A16,'Return Data'!$B$7:$R$2292,16,0)</f>
        <v>7.4851999999999999</v>
      </c>
      <c r="AA16" s="62">
        <f t="shared" si="11"/>
        <v>2</v>
      </c>
    </row>
    <row r="17" spans="1:27" x14ac:dyDescent="0.3">
      <c r="A17" s="58" t="s">
        <v>1379</v>
      </c>
      <c r="B17" s="59">
        <f>VLOOKUP($A17,'Return Data'!$B$7:$R$2292,3,0)</f>
        <v>44918</v>
      </c>
      <c r="C17" s="60">
        <f>VLOOKUP($A17,'Return Data'!$B$7:$R$2292,4,0)</f>
        <v>2332.3928999999998</v>
      </c>
      <c r="D17" s="60">
        <f>VLOOKUP($A17,'Return Data'!$B$7:$R$2292,5,0)</f>
        <v>8.2332999999999998</v>
      </c>
      <c r="E17" s="61">
        <f t="shared" si="0"/>
        <v>2</v>
      </c>
      <c r="F17" s="60">
        <f>VLOOKUP($A17,'Return Data'!$B$7:$R$2292,6,0)</f>
        <v>7.4964000000000004</v>
      </c>
      <c r="G17" s="61">
        <f t="shared" si="1"/>
        <v>5</v>
      </c>
      <c r="H17" s="60">
        <f>VLOOKUP($A17,'Return Data'!$B$7:$R$2292,7,0)</f>
        <v>6.4976000000000003</v>
      </c>
      <c r="I17" s="61">
        <f t="shared" si="2"/>
        <v>6</v>
      </c>
      <c r="J17" s="60">
        <f>VLOOKUP($A17,'Return Data'!$B$7:$R$2292,8,0)</f>
        <v>6.4169999999999998</v>
      </c>
      <c r="K17" s="61">
        <f t="shared" si="3"/>
        <v>8</v>
      </c>
      <c r="L17" s="60">
        <f>VLOOKUP($A17,'Return Data'!$B$7:$R$2292,9,0)</f>
        <v>6.2595999999999998</v>
      </c>
      <c r="M17" s="61">
        <f t="shared" si="4"/>
        <v>10</v>
      </c>
      <c r="N17" s="60">
        <f>VLOOKUP($A17,'Return Data'!$B$7:$R$2292,10,0)</f>
        <v>6.2039</v>
      </c>
      <c r="O17" s="61">
        <f t="shared" si="5"/>
        <v>3</v>
      </c>
      <c r="P17" s="60">
        <f>VLOOKUP($A17,'Return Data'!$B$7:$R$2292,11,0)</f>
        <v>5.6246</v>
      </c>
      <c r="Q17" s="61">
        <f t="shared" si="6"/>
        <v>2</v>
      </c>
      <c r="R17" s="60">
        <f>VLOOKUP($A17,'Return Data'!$B$7:$R$2292,12,0)</f>
        <v>4.7786999999999997</v>
      </c>
      <c r="S17" s="61">
        <f t="shared" si="7"/>
        <v>3</v>
      </c>
      <c r="T17" s="60">
        <f>VLOOKUP($A17,'Return Data'!$B$7:$R$2292,13,0)</f>
        <v>4.484</v>
      </c>
      <c r="U17" s="61">
        <f t="shared" si="8"/>
        <v>6</v>
      </c>
      <c r="V17" s="60">
        <f>VLOOKUP($A17,'Return Data'!$B$7:$R$2292,17,0)</f>
        <v>4.2274000000000003</v>
      </c>
      <c r="W17" s="61">
        <f t="shared" si="9"/>
        <v>6</v>
      </c>
      <c r="X17" s="60">
        <f>VLOOKUP($A17,'Return Data'!$B$7:$R$2292,14,0)</f>
        <v>4.5198</v>
      </c>
      <c r="Y17" s="61">
        <f t="shared" si="10"/>
        <v>8</v>
      </c>
      <c r="Z17" s="60">
        <f>VLOOKUP($A17,'Return Data'!$B$7:$R$2292,16,0)</f>
        <v>7.1204999999999998</v>
      </c>
      <c r="AA17" s="62">
        <f t="shared" si="11"/>
        <v>5</v>
      </c>
    </row>
    <row r="18" spans="1:27" x14ac:dyDescent="0.3">
      <c r="A18" s="58" t="s">
        <v>1382</v>
      </c>
      <c r="B18" s="59">
        <f>VLOOKUP($A18,'Return Data'!$B$7:$R$2292,3,0)</f>
        <v>44918</v>
      </c>
      <c r="C18" s="60">
        <f>VLOOKUP($A18,'Return Data'!$B$7:$R$2292,4,0)</f>
        <v>12.7362</v>
      </c>
      <c r="D18" s="60">
        <f>VLOOKUP($A18,'Return Data'!$B$7:$R$2292,5,0)</f>
        <v>7.7393999999999998</v>
      </c>
      <c r="E18" s="61">
        <f t="shared" si="0"/>
        <v>4</v>
      </c>
      <c r="F18" s="60">
        <f>VLOOKUP($A18,'Return Data'!$B$7:$R$2292,6,0)</f>
        <v>7.5514000000000001</v>
      </c>
      <c r="G18" s="61">
        <f t="shared" si="1"/>
        <v>4</v>
      </c>
      <c r="H18" s="60">
        <f>VLOOKUP($A18,'Return Data'!$B$7:$R$2292,7,0)</f>
        <v>6.6818999999999997</v>
      </c>
      <c r="I18" s="61">
        <f t="shared" si="2"/>
        <v>4</v>
      </c>
      <c r="J18" s="60">
        <f>VLOOKUP($A18,'Return Data'!$B$7:$R$2292,8,0)</f>
        <v>6.5053000000000001</v>
      </c>
      <c r="K18" s="61">
        <f t="shared" si="3"/>
        <v>5</v>
      </c>
      <c r="L18" s="60">
        <f>VLOOKUP($A18,'Return Data'!$B$7:$R$2292,9,0)</f>
        <v>6.3860000000000001</v>
      </c>
      <c r="M18" s="61">
        <f t="shared" si="4"/>
        <v>6</v>
      </c>
      <c r="N18" s="60">
        <f>VLOOKUP($A18,'Return Data'!$B$7:$R$2292,10,0)</f>
        <v>5.9249999999999998</v>
      </c>
      <c r="O18" s="61">
        <f t="shared" si="5"/>
        <v>9</v>
      </c>
      <c r="P18" s="60">
        <f>VLOOKUP($A18,'Return Data'!$B$7:$R$2292,11,0)</f>
        <v>5.4111000000000002</v>
      </c>
      <c r="Q18" s="61">
        <f t="shared" si="6"/>
        <v>9</v>
      </c>
      <c r="R18" s="60">
        <f>VLOOKUP($A18,'Return Data'!$B$7:$R$2292,12,0)</f>
        <v>4.4993999999999996</v>
      </c>
      <c r="S18" s="61">
        <f t="shared" si="7"/>
        <v>12</v>
      </c>
      <c r="T18" s="60">
        <f>VLOOKUP($A18,'Return Data'!$B$7:$R$2292,13,0)</f>
        <v>4.3455000000000004</v>
      </c>
      <c r="U18" s="61">
        <f t="shared" si="8"/>
        <v>10</v>
      </c>
      <c r="V18" s="60">
        <f>VLOOKUP($A18,'Return Data'!$B$7:$R$2292,17,0)</f>
        <v>3.8029000000000002</v>
      </c>
      <c r="W18" s="61">
        <f t="shared" si="9"/>
        <v>11</v>
      </c>
      <c r="X18" s="60">
        <f>VLOOKUP($A18,'Return Data'!$B$7:$R$2292,14,0)</f>
        <v>4.4111000000000002</v>
      </c>
      <c r="Y18" s="61">
        <f t="shared" si="10"/>
        <v>10</v>
      </c>
      <c r="Z18" s="60">
        <f>VLOOKUP($A18,'Return Data'!$B$7:$R$2292,16,0)</f>
        <v>5.6041999999999996</v>
      </c>
      <c r="AA18" s="62">
        <f t="shared" si="11"/>
        <v>16</v>
      </c>
    </row>
    <row r="19" spans="1:27" x14ac:dyDescent="0.3">
      <c r="A19" s="58" t="s">
        <v>1385</v>
      </c>
      <c r="B19" s="59">
        <f>VLOOKUP($A19,'Return Data'!$B$7:$R$2292,3,0)</f>
        <v>44918</v>
      </c>
      <c r="C19" s="60">
        <f>VLOOKUP($A19,'Return Data'!$B$7:$R$2292,4,0)</f>
        <v>2264.8546000000001</v>
      </c>
      <c r="D19" s="60">
        <f>VLOOKUP($A19,'Return Data'!$B$7:$R$2292,5,0)</f>
        <v>6.7488999999999999</v>
      </c>
      <c r="E19" s="61">
        <f t="shared" si="0"/>
        <v>14</v>
      </c>
      <c r="F19" s="60">
        <f>VLOOKUP($A19,'Return Data'!$B$7:$R$2292,6,0)</f>
        <v>6.8536000000000001</v>
      </c>
      <c r="G19" s="61">
        <f t="shared" si="1"/>
        <v>9</v>
      </c>
      <c r="H19" s="60">
        <f>VLOOKUP($A19,'Return Data'!$B$7:$R$2292,7,0)</f>
        <v>6.2328000000000001</v>
      </c>
      <c r="I19" s="61">
        <f t="shared" si="2"/>
        <v>13</v>
      </c>
      <c r="J19" s="60">
        <f>VLOOKUP($A19,'Return Data'!$B$7:$R$2292,8,0)</f>
        <v>6.1734</v>
      </c>
      <c r="K19" s="61">
        <f t="shared" si="3"/>
        <v>13</v>
      </c>
      <c r="L19" s="60">
        <f>VLOOKUP($A19,'Return Data'!$B$7:$R$2292,9,0)</f>
        <v>6.1832000000000003</v>
      </c>
      <c r="M19" s="61">
        <f t="shared" si="4"/>
        <v>11</v>
      </c>
      <c r="N19" s="60">
        <f>VLOOKUP($A19,'Return Data'!$B$7:$R$2292,10,0)</f>
        <v>5.5730000000000004</v>
      </c>
      <c r="O19" s="61">
        <f t="shared" si="5"/>
        <v>17</v>
      </c>
      <c r="P19" s="60">
        <f>VLOOKUP($A19,'Return Data'!$B$7:$R$2292,11,0)</f>
        <v>5.0526</v>
      </c>
      <c r="Q19" s="61">
        <f t="shared" si="6"/>
        <v>17</v>
      </c>
      <c r="R19" s="60">
        <f>VLOOKUP($A19,'Return Data'!$B$7:$R$2292,12,0)</f>
        <v>4.2042000000000002</v>
      </c>
      <c r="S19" s="61">
        <f t="shared" si="7"/>
        <v>18</v>
      </c>
      <c r="T19" s="60">
        <f>VLOOKUP($A19,'Return Data'!$B$7:$R$2292,13,0)</f>
        <v>4.0484</v>
      </c>
      <c r="U19" s="61">
        <f t="shared" si="8"/>
        <v>18</v>
      </c>
      <c r="V19" s="60">
        <f>VLOOKUP($A19,'Return Data'!$B$7:$R$2292,17,0)</f>
        <v>3.5318000000000001</v>
      </c>
      <c r="W19" s="61">
        <f t="shared" si="9"/>
        <v>19</v>
      </c>
      <c r="X19" s="60">
        <f>VLOOKUP($A19,'Return Data'!$B$7:$R$2292,14,0)</f>
        <v>4.0529999999999999</v>
      </c>
      <c r="Y19" s="61">
        <f t="shared" si="10"/>
        <v>14</v>
      </c>
      <c r="Z19" s="60">
        <f>VLOOKUP($A19,'Return Data'!$B$7:$R$2292,16,0)</f>
        <v>7.0567000000000002</v>
      </c>
      <c r="AA19" s="62">
        <f t="shared" si="11"/>
        <v>7</v>
      </c>
    </row>
    <row r="20" spans="1:27" x14ac:dyDescent="0.3">
      <c r="A20" s="58" t="s">
        <v>1389</v>
      </c>
      <c r="B20" s="59">
        <f>VLOOKUP($A20,'Return Data'!$B$7:$R$2292,3,0)</f>
        <v>44918</v>
      </c>
      <c r="C20" s="60">
        <f>VLOOKUP($A20,'Return Data'!$B$7:$R$2292,4,0)</f>
        <v>36.040100000000002</v>
      </c>
      <c r="D20" s="60">
        <f>VLOOKUP($A20,'Return Data'!$B$7:$R$2292,5,0)</f>
        <v>6.7868000000000004</v>
      </c>
      <c r="E20" s="61">
        <f t="shared" si="0"/>
        <v>12</v>
      </c>
      <c r="F20" s="60">
        <f>VLOOKUP($A20,'Return Data'!$B$7:$R$2292,6,0)</f>
        <v>7.0597000000000003</v>
      </c>
      <c r="G20" s="61">
        <f t="shared" si="1"/>
        <v>7</v>
      </c>
      <c r="H20" s="60">
        <f>VLOOKUP($A20,'Return Data'!$B$7:$R$2292,7,0)</f>
        <v>6.2431999999999999</v>
      </c>
      <c r="I20" s="61">
        <f t="shared" si="2"/>
        <v>12</v>
      </c>
      <c r="J20" s="60">
        <f>VLOOKUP($A20,'Return Data'!$B$7:$R$2292,8,0)</f>
        <v>6.4977999999999998</v>
      </c>
      <c r="K20" s="61">
        <f t="shared" si="3"/>
        <v>6</v>
      </c>
      <c r="L20" s="60">
        <f>VLOOKUP($A20,'Return Data'!$B$7:$R$2292,9,0)</f>
        <v>6.2605000000000004</v>
      </c>
      <c r="M20" s="61">
        <f t="shared" si="4"/>
        <v>9</v>
      </c>
      <c r="N20" s="60">
        <f>VLOOKUP($A20,'Return Data'!$B$7:$R$2292,10,0)</f>
        <v>5.8525</v>
      </c>
      <c r="O20" s="61">
        <f t="shared" si="5"/>
        <v>11</v>
      </c>
      <c r="P20" s="60">
        <f>VLOOKUP($A20,'Return Data'!$B$7:$R$2292,11,0)</f>
        <v>5.3052999999999999</v>
      </c>
      <c r="Q20" s="61">
        <f t="shared" si="6"/>
        <v>12</v>
      </c>
      <c r="R20" s="60">
        <f>VLOOKUP($A20,'Return Data'!$B$7:$R$2292,12,0)</f>
        <v>4.5830000000000002</v>
      </c>
      <c r="S20" s="61">
        <f t="shared" si="7"/>
        <v>8</v>
      </c>
      <c r="T20" s="60">
        <f>VLOOKUP($A20,'Return Data'!$B$7:$R$2292,13,0)</f>
        <v>4.4069000000000003</v>
      </c>
      <c r="U20" s="61">
        <f t="shared" si="8"/>
        <v>9</v>
      </c>
      <c r="V20" s="60">
        <f>VLOOKUP($A20,'Return Data'!$B$7:$R$2292,17,0)</f>
        <v>3.7982999999999998</v>
      </c>
      <c r="W20" s="61">
        <f t="shared" si="9"/>
        <v>12</v>
      </c>
      <c r="X20" s="60">
        <f>VLOOKUP($A20,'Return Data'!$B$7:$R$2292,14,0)</f>
        <v>4.4756999999999998</v>
      </c>
      <c r="Y20" s="61">
        <f t="shared" si="10"/>
        <v>9</v>
      </c>
      <c r="Z20" s="60">
        <f>VLOOKUP($A20,'Return Data'!$B$7:$R$2292,16,0)</f>
        <v>7.2272999999999996</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44918</v>
      </c>
      <c r="C22" s="60">
        <f>VLOOKUP($A22,'Return Data'!$B$7:$R$2292,4,0)</f>
        <v>1125.6717000000001</v>
      </c>
      <c r="D22" s="60">
        <f>VLOOKUP($A22,'Return Data'!$B$7:$R$2292,5,0)</f>
        <v>0.65500000000000003</v>
      </c>
      <c r="E22" s="61">
        <f t="shared" si="0"/>
        <v>23</v>
      </c>
      <c r="F22" s="60">
        <f>VLOOKUP($A22,'Return Data'!$B$7:$R$2292,6,0)</f>
        <v>5.3654999999999999</v>
      </c>
      <c r="G22" s="61">
        <f t="shared" si="1"/>
        <v>23</v>
      </c>
      <c r="H22" s="60">
        <f>VLOOKUP($A22,'Return Data'!$B$7:$R$2292,7,0)</f>
        <v>5.5895999999999999</v>
      </c>
      <c r="I22" s="61">
        <f t="shared" si="2"/>
        <v>21</v>
      </c>
      <c r="J22" s="60">
        <f>VLOOKUP($A22,'Return Data'!$B$7:$R$2292,8,0)</f>
        <v>5.6528</v>
      </c>
      <c r="K22" s="61">
        <f t="shared" si="3"/>
        <v>21</v>
      </c>
      <c r="L22" s="60">
        <f>VLOOKUP($A22,'Return Data'!$B$7:$R$2292,9,0)</f>
        <v>5.6314000000000002</v>
      </c>
      <c r="M22" s="61">
        <f t="shared" si="4"/>
        <v>21</v>
      </c>
      <c r="N22" s="60">
        <f>VLOOKUP($A22,'Return Data'!$B$7:$R$2292,10,0)</f>
        <v>5.6288</v>
      </c>
      <c r="O22" s="61">
        <f t="shared" si="5"/>
        <v>15</v>
      </c>
      <c r="P22" s="60">
        <f>VLOOKUP($A22,'Return Data'!$B$7:$R$2292,11,0)</f>
        <v>5.1341999999999999</v>
      </c>
      <c r="Q22" s="61">
        <f t="shared" si="6"/>
        <v>15</v>
      </c>
      <c r="R22" s="60">
        <f>VLOOKUP($A22,'Return Data'!$B$7:$R$2292,12,0)</f>
        <v>4.4579000000000004</v>
      </c>
      <c r="S22" s="61">
        <f t="shared" si="7"/>
        <v>13</v>
      </c>
      <c r="T22" s="60">
        <f>VLOOKUP($A22,'Return Data'!$B$7:$R$2292,13,0)</f>
        <v>4.1523000000000003</v>
      </c>
      <c r="U22" s="61">
        <f t="shared" si="8"/>
        <v>14</v>
      </c>
      <c r="V22" s="60">
        <f>VLOOKUP($A22,'Return Data'!$B$7:$R$2292,17,0)</f>
        <v>3.6659000000000002</v>
      </c>
      <c r="W22" s="61">
        <f t="shared" si="9"/>
        <v>16</v>
      </c>
      <c r="X22" s="60"/>
      <c r="Y22" s="61"/>
      <c r="Z22" s="60">
        <f>VLOOKUP($A22,'Return Data'!$B$7:$R$2292,16,0)</f>
        <v>3.9262000000000001</v>
      </c>
      <c r="AA22" s="62">
        <f t="shared" si="11"/>
        <v>22</v>
      </c>
    </row>
    <row r="23" spans="1:27" x14ac:dyDescent="0.3">
      <c r="A23" s="58" t="s">
        <v>1396</v>
      </c>
      <c r="B23" s="59">
        <f>VLOOKUP($A23,'Return Data'!$B$7:$R$2292,3,0)</f>
        <v>44918</v>
      </c>
      <c r="C23" s="60">
        <f>VLOOKUP($A23,'Return Data'!$B$7:$R$2292,4,0)</f>
        <v>1154.7554</v>
      </c>
      <c r="D23" s="60">
        <f>VLOOKUP($A23,'Return Data'!$B$7:$R$2292,5,0)</f>
        <v>6.8224</v>
      </c>
      <c r="E23" s="61">
        <f t="shared" si="0"/>
        <v>11</v>
      </c>
      <c r="F23" s="60">
        <f>VLOOKUP($A23,'Return Data'!$B$7:$R$2292,6,0)</f>
        <v>6.4546999999999999</v>
      </c>
      <c r="G23" s="61">
        <f t="shared" si="1"/>
        <v>19</v>
      </c>
      <c r="H23" s="60">
        <f>VLOOKUP($A23,'Return Data'!$B$7:$R$2292,7,0)</f>
        <v>6.1180000000000003</v>
      </c>
      <c r="I23" s="61">
        <f t="shared" si="2"/>
        <v>16</v>
      </c>
      <c r="J23" s="60">
        <f>VLOOKUP($A23,'Return Data'!$B$7:$R$2292,8,0)</f>
        <v>6.0453000000000001</v>
      </c>
      <c r="K23" s="61">
        <f t="shared" si="3"/>
        <v>15</v>
      </c>
      <c r="L23" s="60">
        <f>VLOOKUP($A23,'Return Data'!$B$7:$R$2292,9,0)</f>
        <v>6.1161000000000003</v>
      </c>
      <c r="M23" s="61">
        <f t="shared" si="4"/>
        <v>13</v>
      </c>
      <c r="N23" s="60">
        <f>VLOOKUP($A23,'Return Data'!$B$7:$R$2292,10,0)</f>
        <v>5.9356</v>
      </c>
      <c r="O23" s="61">
        <f t="shared" si="5"/>
        <v>8</v>
      </c>
      <c r="P23" s="60">
        <f>VLOOKUP($A23,'Return Data'!$B$7:$R$2292,11,0)</f>
        <v>5.4126000000000003</v>
      </c>
      <c r="Q23" s="61">
        <f t="shared" si="6"/>
        <v>8</v>
      </c>
      <c r="R23" s="60">
        <f>VLOOKUP($A23,'Return Data'!$B$7:$R$2292,12,0)</f>
        <v>4.5368000000000004</v>
      </c>
      <c r="S23" s="61">
        <f t="shared" si="7"/>
        <v>9</v>
      </c>
      <c r="T23" s="60">
        <f>VLOOKUP($A23,'Return Data'!$B$7:$R$2292,13,0)</f>
        <v>4.3067000000000002</v>
      </c>
      <c r="U23" s="61">
        <f t="shared" si="8"/>
        <v>12</v>
      </c>
      <c r="V23" s="60">
        <f>VLOOKUP($A23,'Return Data'!$B$7:$R$2292,17,0)</f>
        <v>3.7934999999999999</v>
      </c>
      <c r="W23" s="61">
        <f t="shared" si="9"/>
        <v>13</v>
      </c>
      <c r="X23" s="60"/>
      <c r="Y23" s="61"/>
      <c r="Z23" s="60">
        <f>VLOOKUP($A23,'Return Data'!$B$7:$R$2292,16,0)</f>
        <v>4.6193999999999997</v>
      </c>
      <c r="AA23" s="62">
        <f t="shared" si="11"/>
        <v>19</v>
      </c>
    </row>
    <row r="24" spans="1:27" x14ac:dyDescent="0.3">
      <c r="A24" s="58" t="s">
        <v>1398</v>
      </c>
      <c r="B24" s="59">
        <f>VLOOKUP($A24,'Return Data'!$B$7:$R$2292,3,0)</f>
        <v>44918</v>
      </c>
      <c r="C24" s="60">
        <f>VLOOKUP($A24,'Return Data'!$B$7:$R$2292,4,0)</f>
        <v>14.2636</v>
      </c>
      <c r="D24" s="60">
        <f>VLOOKUP($A24,'Return Data'!$B$7:$R$2292,5,0)</f>
        <v>3.8388</v>
      </c>
      <c r="E24" s="61">
        <f t="shared" si="0"/>
        <v>22</v>
      </c>
      <c r="F24" s="60">
        <f>VLOOKUP($A24,'Return Data'!$B$7:$R$2292,6,0)</f>
        <v>5.6322999999999999</v>
      </c>
      <c r="G24" s="61">
        <f t="shared" si="1"/>
        <v>22</v>
      </c>
      <c r="H24" s="60">
        <f>VLOOKUP($A24,'Return Data'!$B$7:$R$2292,7,0)</f>
        <v>5.2694999999999999</v>
      </c>
      <c r="I24" s="61">
        <f t="shared" si="2"/>
        <v>23</v>
      </c>
      <c r="J24" s="60">
        <f>VLOOKUP($A24,'Return Data'!$B$7:$R$2292,8,0)</f>
        <v>5.2196999999999996</v>
      </c>
      <c r="K24" s="61">
        <f t="shared" si="3"/>
        <v>23</v>
      </c>
      <c r="L24" s="60">
        <f>VLOOKUP($A24,'Return Data'!$B$7:$R$2292,9,0)</f>
        <v>5.1825999999999999</v>
      </c>
      <c r="M24" s="61">
        <f t="shared" si="4"/>
        <v>23</v>
      </c>
      <c r="N24" s="60">
        <f>VLOOKUP($A24,'Return Data'!$B$7:$R$2292,10,0)</f>
        <v>5.0599999999999996</v>
      </c>
      <c r="O24" s="61">
        <f t="shared" si="5"/>
        <v>23</v>
      </c>
      <c r="P24" s="60">
        <f>VLOOKUP($A24,'Return Data'!$B$7:$R$2292,11,0)</f>
        <v>4.5115999999999996</v>
      </c>
      <c r="Q24" s="61">
        <f t="shared" si="6"/>
        <v>23</v>
      </c>
      <c r="R24" s="60">
        <f>VLOOKUP($A24,'Return Data'!$B$7:$R$2292,12,0)</f>
        <v>3.8187000000000002</v>
      </c>
      <c r="S24" s="61">
        <f t="shared" si="7"/>
        <v>23</v>
      </c>
      <c r="T24" s="60">
        <f>VLOOKUP($A24,'Return Data'!$B$7:$R$2292,13,0)</f>
        <v>3.5568</v>
      </c>
      <c r="U24" s="61">
        <f t="shared" si="8"/>
        <v>23</v>
      </c>
      <c r="V24" s="60">
        <f>VLOOKUP($A24,'Return Data'!$B$7:$R$2292,17,0)</f>
        <v>2.9660000000000002</v>
      </c>
      <c r="W24" s="61">
        <f t="shared" si="9"/>
        <v>23</v>
      </c>
      <c r="X24" s="60">
        <f>VLOOKUP($A24,'Return Data'!$B$7:$R$2292,14,0)</f>
        <v>3.4310999999999998</v>
      </c>
      <c r="Y24" s="61">
        <f t="shared" si="10"/>
        <v>20</v>
      </c>
      <c r="Z24" s="60">
        <f>VLOOKUP($A24,'Return Data'!$B$7:$R$2292,16,0)</f>
        <v>3.8917999999999999</v>
      </c>
      <c r="AA24" s="62">
        <f t="shared" si="11"/>
        <v>23</v>
      </c>
    </row>
    <row r="25" spans="1:27" x14ac:dyDescent="0.3">
      <c r="A25" s="58" t="s">
        <v>1399</v>
      </c>
      <c r="B25" s="59">
        <f>VLOOKUP($A25,'Return Data'!$B$7:$R$2292,3,0)</f>
        <v>44918</v>
      </c>
      <c r="C25" s="60">
        <f>VLOOKUP($A25,'Return Data'!$B$7:$R$2292,4,0)</f>
        <v>3391.1601000000001</v>
      </c>
      <c r="D25" s="60">
        <f>VLOOKUP($A25,'Return Data'!$B$7:$R$2292,5,0)</f>
        <v>7.2602000000000002</v>
      </c>
      <c r="E25" s="61">
        <f t="shared" si="0"/>
        <v>7</v>
      </c>
      <c r="F25" s="60">
        <f>VLOOKUP($A25,'Return Data'!$B$7:$R$2292,6,0)</f>
        <v>6.4901</v>
      </c>
      <c r="G25" s="61">
        <f t="shared" si="1"/>
        <v>18</v>
      </c>
      <c r="H25" s="60">
        <f>VLOOKUP($A25,'Return Data'!$B$7:$R$2292,7,0)</f>
        <v>5.8532000000000002</v>
      </c>
      <c r="I25" s="61">
        <f t="shared" si="2"/>
        <v>20</v>
      </c>
      <c r="J25" s="60">
        <f>VLOOKUP($A25,'Return Data'!$B$7:$R$2292,8,0)</f>
        <v>6.3205</v>
      </c>
      <c r="K25" s="61">
        <f t="shared" si="3"/>
        <v>10</v>
      </c>
      <c r="L25" s="60">
        <f>VLOOKUP($A25,'Return Data'!$B$7:$R$2292,9,0)</f>
        <v>6.1515000000000004</v>
      </c>
      <c r="M25" s="61">
        <f t="shared" si="4"/>
        <v>12</v>
      </c>
      <c r="N25" s="60">
        <f>VLOOKUP($A25,'Return Data'!$B$7:$R$2292,10,0)</f>
        <v>5.7758000000000003</v>
      </c>
      <c r="O25" s="61">
        <f t="shared" si="5"/>
        <v>12</v>
      </c>
      <c r="P25" s="60">
        <f>VLOOKUP($A25,'Return Data'!$B$7:$R$2292,11,0)</f>
        <v>5.3844000000000003</v>
      </c>
      <c r="Q25" s="61">
        <f t="shared" si="6"/>
        <v>10</v>
      </c>
      <c r="R25" s="60">
        <f>VLOOKUP($A25,'Return Data'!$B$7:$R$2292,12,0)</f>
        <v>4.6558000000000002</v>
      </c>
      <c r="S25" s="61">
        <f t="shared" si="7"/>
        <v>6</v>
      </c>
      <c r="T25" s="60">
        <f>VLOOKUP($A25,'Return Data'!$B$7:$R$2292,13,0)</f>
        <v>4.5433000000000003</v>
      </c>
      <c r="U25" s="61">
        <f t="shared" si="8"/>
        <v>3</v>
      </c>
      <c r="V25" s="60">
        <f>VLOOKUP($A25,'Return Data'!$B$7:$R$2292,17,0)</f>
        <v>6.1559999999999997</v>
      </c>
      <c r="W25" s="61">
        <f t="shared" si="9"/>
        <v>1</v>
      </c>
      <c r="X25" s="60">
        <f>VLOOKUP($A25,'Return Data'!$B$7:$R$2292,14,0)</f>
        <v>5.7317</v>
      </c>
      <c r="Y25" s="61">
        <f t="shared" si="10"/>
        <v>1</v>
      </c>
      <c r="Z25" s="60">
        <f>VLOOKUP($A25,'Return Data'!$B$7:$R$2292,16,0)</f>
        <v>5.9699</v>
      </c>
      <c r="AA25" s="62">
        <f t="shared" si="11"/>
        <v>12</v>
      </c>
    </row>
    <row r="26" spans="1:27" x14ac:dyDescent="0.3">
      <c r="A26" s="58" t="s">
        <v>1896</v>
      </c>
      <c r="B26" s="59">
        <f>VLOOKUP($A26,'Return Data'!$B$7:$R$2292,3,0)</f>
        <v>44918</v>
      </c>
      <c r="C26" s="60">
        <f>VLOOKUP($A26,'Return Data'!$B$7:$R$2292,4,0)</f>
        <v>28.870100000000001</v>
      </c>
      <c r="D26" s="60">
        <f>VLOOKUP($A26,'Return Data'!$B$7:$R$2292,5,0)</f>
        <v>6.7019000000000002</v>
      </c>
      <c r="E26" s="61">
        <f t="shared" si="0"/>
        <v>15</v>
      </c>
      <c r="F26" s="60">
        <f>VLOOKUP($A26,'Return Data'!$B$7:$R$2292,6,0)</f>
        <v>6.4935</v>
      </c>
      <c r="G26" s="61">
        <f t="shared" si="1"/>
        <v>17</v>
      </c>
      <c r="H26" s="60">
        <f>VLOOKUP($A26,'Return Data'!$B$7:$R$2292,7,0)</f>
        <v>6.1843000000000004</v>
      </c>
      <c r="I26" s="61">
        <f t="shared" si="2"/>
        <v>14</v>
      </c>
      <c r="J26" s="60">
        <f>VLOOKUP($A26,'Return Data'!$B$7:$R$2292,8,0)</f>
        <v>5.9828999999999999</v>
      </c>
      <c r="K26" s="61">
        <f t="shared" si="3"/>
        <v>16</v>
      </c>
      <c r="L26" s="60">
        <f>VLOOKUP($A26,'Return Data'!$B$7:$R$2292,9,0)</f>
        <v>5.9926000000000004</v>
      </c>
      <c r="M26" s="61">
        <f t="shared" si="4"/>
        <v>16</v>
      </c>
      <c r="N26" s="60">
        <f>VLOOKUP($A26,'Return Data'!$B$7:$R$2292,10,0)</f>
        <v>5.6482000000000001</v>
      </c>
      <c r="O26" s="61">
        <f t="shared" si="5"/>
        <v>14</v>
      </c>
      <c r="P26" s="60">
        <f>VLOOKUP($A26,'Return Data'!$B$7:$R$2292,11,0)</f>
        <v>5.1406999999999998</v>
      </c>
      <c r="Q26" s="61">
        <f t="shared" si="6"/>
        <v>14</v>
      </c>
      <c r="R26" s="60">
        <f>VLOOKUP($A26,'Return Data'!$B$7:$R$2292,12,0)</f>
        <v>4.4390000000000001</v>
      </c>
      <c r="S26" s="61">
        <f t="shared" si="7"/>
        <v>14</v>
      </c>
      <c r="T26" s="60">
        <f>VLOOKUP($A26,'Return Data'!$B$7:$R$2292,13,0)</f>
        <v>4.2504999999999997</v>
      </c>
      <c r="U26" s="61">
        <f t="shared" si="8"/>
        <v>13</v>
      </c>
      <c r="V26" s="60">
        <f>VLOOKUP($A26,'Return Data'!$B$7:$R$2292,17,0)</f>
        <v>3.7452000000000001</v>
      </c>
      <c r="W26" s="61">
        <f t="shared" si="9"/>
        <v>14</v>
      </c>
      <c r="X26" s="60">
        <f>VLOOKUP($A26,'Return Data'!$B$7:$R$2292,14,0)</f>
        <v>4.3727999999999998</v>
      </c>
      <c r="Y26" s="61">
        <f t="shared" si="10"/>
        <v>11</v>
      </c>
      <c r="Z26" s="60">
        <f>VLOOKUP($A26,'Return Data'!$B$7:$R$2292,16,0)</f>
        <v>7.5970000000000004</v>
      </c>
      <c r="AA26" s="62">
        <f t="shared" si="11"/>
        <v>1</v>
      </c>
    </row>
    <row r="27" spans="1:27" x14ac:dyDescent="0.3">
      <c r="A27" s="58" t="s">
        <v>1404</v>
      </c>
      <c r="B27" s="59">
        <f>VLOOKUP($A27,'Return Data'!$B$7:$R$2292,3,0)</f>
        <v>44918</v>
      </c>
      <c r="C27" s="60">
        <f>VLOOKUP($A27,'Return Data'!$B$7:$R$2292,4,0)</f>
        <v>5003.1018000000004</v>
      </c>
      <c r="D27" s="60">
        <f>VLOOKUP($A27,'Return Data'!$B$7:$R$2292,5,0)</f>
        <v>6.8933</v>
      </c>
      <c r="E27" s="61">
        <f t="shared" si="0"/>
        <v>10</v>
      </c>
      <c r="F27" s="60">
        <f>VLOOKUP($A27,'Return Data'!$B$7:$R$2292,6,0)</f>
        <v>6.8620999999999999</v>
      </c>
      <c r="G27" s="61">
        <f t="shared" si="1"/>
        <v>8</v>
      </c>
      <c r="H27" s="60">
        <f>VLOOKUP($A27,'Return Data'!$B$7:$R$2292,7,0)</f>
        <v>6.5091000000000001</v>
      </c>
      <c r="I27" s="61">
        <f t="shared" si="2"/>
        <v>5</v>
      </c>
      <c r="J27" s="60">
        <f>VLOOKUP($A27,'Return Data'!$B$7:$R$2292,8,0)</f>
        <v>6.4920999999999998</v>
      </c>
      <c r="K27" s="61">
        <f t="shared" si="3"/>
        <v>7</v>
      </c>
      <c r="L27" s="60">
        <f>VLOOKUP($A27,'Return Data'!$B$7:$R$2292,9,0)</f>
        <v>6.5247000000000002</v>
      </c>
      <c r="M27" s="61">
        <f t="shared" si="4"/>
        <v>3</v>
      </c>
      <c r="N27" s="60">
        <f>VLOOKUP($A27,'Return Data'!$B$7:$R$2292,10,0)</f>
        <v>6.0315000000000003</v>
      </c>
      <c r="O27" s="61">
        <f t="shared" si="5"/>
        <v>5</v>
      </c>
      <c r="P27" s="60">
        <f>VLOOKUP($A27,'Return Data'!$B$7:$R$2292,11,0)</f>
        <v>5.5038999999999998</v>
      </c>
      <c r="Q27" s="61">
        <f t="shared" si="6"/>
        <v>5</v>
      </c>
      <c r="R27" s="60">
        <f>VLOOKUP($A27,'Return Data'!$B$7:$R$2292,12,0)</f>
        <v>4.5035999999999996</v>
      </c>
      <c r="S27" s="61">
        <f t="shared" si="7"/>
        <v>10</v>
      </c>
      <c r="T27" s="60">
        <f>VLOOKUP($A27,'Return Data'!$B$7:$R$2292,13,0)</f>
        <v>4.4089999999999998</v>
      </c>
      <c r="U27" s="61">
        <f t="shared" si="8"/>
        <v>8</v>
      </c>
      <c r="V27" s="60">
        <f>VLOOKUP($A27,'Return Data'!$B$7:$R$2292,17,0)</f>
        <v>3.8786999999999998</v>
      </c>
      <c r="W27" s="61">
        <f t="shared" si="9"/>
        <v>10</v>
      </c>
      <c r="X27" s="60">
        <f>VLOOKUP($A27,'Return Data'!$B$7:$R$2292,14,0)</f>
        <v>4.5408999999999997</v>
      </c>
      <c r="Y27" s="61">
        <f t="shared" si="10"/>
        <v>7</v>
      </c>
      <c r="Z27" s="60">
        <f>VLOOKUP($A27,'Return Data'!$B$7:$R$2292,16,0)</f>
        <v>7.0560999999999998</v>
      </c>
      <c r="AA27" s="62">
        <f t="shared" si="11"/>
        <v>8</v>
      </c>
    </row>
    <row r="28" spans="1:27" x14ac:dyDescent="0.3">
      <c r="A28" s="58" t="s">
        <v>1875</v>
      </c>
      <c r="B28" s="59">
        <f>VLOOKUP($A28,'Return Data'!$B$7:$R$2292,3,0)</f>
        <v>44918</v>
      </c>
      <c r="C28" s="60">
        <f>VLOOKUP($A28,'Return Data'!$B$7:$R$2292,4,0)</f>
        <v>2298.9623999999999</v>
      </c>
      <c r="D28" s="60">
        <f>VLOOKUP($A28,'Return Data'!$B$7:$R$2292,5,0)</f>
        <v>6.1341999999999999</v>
      </c>
      <c r="E28" s="61">
        <f t="shared" si="0"/>
        <v>18</v>
      </c>
      <c r="F28" s="60">
        <f>VLOOKUP($A28,'Return Data'!$B$7:$R$2292,6,0)</f>
        <v>5.9280999999999997</v>
      </c>
      <c r="G28" s="61">
        <f t="shared" si="1"/>
        <v>21</v>
      </c>
      <c r="H28" s="60">
        <f>VLOOKUP($A28,'Return Data'!$B$7:$R$2292,7,0)</f>
        <v>5.4244000000000003</v>
      </c>
      <c r="I28" s="61">
        <f t="shared" si="2"/>
        <v>22</v>
      </c>
      <c r="J28" s="60">
        <f>VLOOKUP($A28,'Return Data'!$B$7:$R$2292,8,0)</f>
        <v>5.3669000000000002</v>
      </c>
      <c r="K28" s="61">
        <f t="shared" si="3"/>
        <v>22</v>
      </c>
      <c r="L28" s="60">
        <f>VLOOKUP($A28,'Return Data'!$B$7:$R$2292,9,0)</f>
        <v>5.3769</v>
      </c>
      <c r="M28" s="61">
        <f t="shared" si="4"/>
        <v>22</v>
      </c>
      <c r="N28" s="60">
        <f>VLOOKUP($A28,'Return Data'!$B$7:$R$2292,10,0)</f>
        <v>5.0683999999999996</v>
      </c>
      <c r="O28" s="61">
        <f t="shared" si="5"/>
        <v>22</v>
      </c>
      <c r="P28" s="60">
        <f>VLOOKUP($A28,'Return Data'!$B$7:$R$2292,11,0)</f>
        <v>4.5425000000000004</v>
      </c>
      <c r="Q28" s="61">
        <f t="shared" si="6"/>
        <v>22</v>
      </c>
      <c r="R28" s="60">
        <f>VLOOKUP($A28,'Return Data'!$B$7:$R$2292,12,0)</f>
        <v>3.8472</v>
      </c>
      <c r="S28" s="61">
        <f t="shared" si="7"/>
        <v>22</v>
      </c>
      <c r="T28" s="60">
        <f>VLOOKUP($A28,'Return Data'!$B$7:$R$2292,13,0)</f>
        <v>3.6065999999999998</v>
      </c>
      <c r="U28" s="61">
        <f t="shared" si="8"/>
        <v>22</v>
      </c>
      <c r="V28" s="60">
        <f>VLOOKUP($A28,'Return Data'!$B$7:$R$2292,17,0)</f>
        <v>3.1400999999999999</v>
      </c>
      <c r="W28" s="61">
        <f t="shared" si="9"/>
        <v>22</v>
      </c>
      <c r="X28" s="60">
        <f>VLOOKUP($A28,'Return Data'!$B$7:$R$2292,14,0)</f>
        <v>3.4405000000000001</v>
      </c>
      <c r="Y28" s="61">
        <f t="shared" si="10"/>
        <v>19</v>
      </c>
      <c r="Z28" s="60">
        <f>VLOOKUP($A28,'Return Data'!$B$7:$R$2292,16,0)</f>
        <v>5.7077</v>
      </c>
      <c r="AA28" s="62">
        <f t="shared" si="11"/>
        <v>14</v>
      </c>
    </row>
    <row r="29" spans="1:27" x14ac:dyDescent="0.3">
      <c r="A29" s="58" t="s">
        <v>1408</v>
      </c>
      <c r="B29" s="59">
        <f>VLOOKUP($A29,'Return Data'!$B$7:$R$2292,3,0)</f>
        <v>44918</v>
      </c>
      <c r="C29" s="60">
        <f>VLOOKUP($A29,'Return Data'!$B$7:$R$2292,4,0)</f>
        <v>11.9931</v>
      </c>
      <c r="D29" s="60">
        <f>VLOOKUP($A29,'Return Data'!$B$7:$R$2292,5,0)</f>
        <v>6.0877999999999997</v>
      </c>
      <c r="E29" s="61">
        <f t="shared" si="0"/>
        <v>19</v>
      </c>
      <c r="F29" s="60">
        <f>VLOOKUP($A29,'Return Data'!$B$7:$R$2292,6,0)</f>
        <v>6.2930000000000001</v>
      </c>
      <c r="G29" s="61">
        <f t="shared" si="1"/>
        <v>20</v>
      </c>
      <c r="H29" s="60">
        <f>VLOOKUP($A29,'Return Data'!$B$7:$R$2292,7,0)</f>
        <v>6.1375000000000002</v>
      </c>
      <c r="I29" s="61">
        <f t="shared" si="2"/>
        <v>15</v>
      </c>
      <c r="J29" s="60">
        <f>VLOOKUP($A29,'Return Data'!$B$7:$R$2292,8,0)</f>
        <v>5.9264000000000001</v>
      </c>
      <c r="K29" s="61">
        <f t="shared" si="3"/>
        <v>18</v>
      </c>
      <c r="L29" s="60">
        <f>VLOOKUP($A29,'Return Data'!$B$7:$R$2292,9,0)</f>
        <v>5.9023000000000003</v>
      </c>
      <c r="M29" s="61">
        <f t="shared" si="4"/>
        <v>19</v>
      </c>
      <c r="N29" s="60">
        <f>VLOOKUP($A29,'Return Data'!$B$7:$R$2292,10,0)</f>
        <v>5.5574000000000003</v>
      </c>
      <c r="O29" s="61">
        <f t="shared" si="5"/>
        <v>18</v>
      </c>
      <c r="P29" s="60">
        <f>VLOOKUP($A29,'Return Data'!$B$7:$R$2292,11,0)</f>
        <v>4.9931000000000001</v>
      </c>
      <c r="Q29" s="61">
        <f t="shared" si="6"/>
        <v>18</v>
      </c>
      <c r="R29" s="60">
        <f>VLOOKUP($A29,'Return Data'!$B$7:$R$2292,12,0)</f>
        <v>4.2321999999999997</v>
      </c>
      <c r="S29" s="61">
        <f t="shared" si="7"/>
        <v>17</v>
      </c>
      <c r="T29" s="60">
        <f>VLOOKUP($A29,'Return Data'!$B$7:$R$2292,13,0)</f>
        <v>4.0490000000000004</v>
      </c>
      <c r="U29" s="61">
        <f t="shared" si="8"/>
        <v>17</v>
      </c>
      <c r="V29" s="60">
        <f>VLOOKUP($A29,'Return Data'!$B$7:$R$2292,17,0)</f>
        <v>3.5731000000000002</v>
      </c>
      <c r="W29" s="61">
        <f t="shared" si="9"/>
        <v>18</v>
      </c>
      <c r="X29" s="60">
        <f>VLOOKUP($A29,'Return Data'!$B$7:$R$2292,14,0)</f>
        <v>4.0220000000000002</v>
      </c>
      <c r="Y29" s="61">
        <f t="shared" si="10"/>
        <v>15</v>
      </c>
      <c r="Z29" s="60">
        <f>VLOOKUP($A29,'Return Data'!$B$7:$R$2292,16,0)</f>
        <v>4.7449000000000003</v>
      </c>
      <c r="AA29" s="62">
        <f t="shared" si="11"/>
        <v>18</v>
      </c>
    </row>
    <row r="30" spans="1:27" x14ac:dyDescent="0.3">
      <c r="A30" s="58" t="s">
        <v>1410</v>
      </c>
      <c r="B30" s="59">
        <f>VLOOKUP($A30,'Return Data'!$B$7:$R$2292,3,0)</f>
        <v>44918</v>
      </c>
      <c r="C30" s="60">
        <f>VLOOKUP($A30,'Return Data'!$B$7:$R$2292,4,0)</f>
        <v>3569.2606000000001</v>
      </c>
      <c r="D30" s="60">
        <f>VLOOKUP($A30,'Return Data'!$B$7:$R$2292,5,0)</f>
        <v>7.0083000000000002</v>
      </c>
      <c r="E30" s="61">
        <f t="shared" si="0"/>
        <v>9</v>
      </c>
      <c r="F30" s="60">
        <f>VLOOKUP($A30,'Return Data'!$B$7:$R$2292,6,0)</f>
        <v>7.2481999999999998</v>
      </c>
      <c r="G30" s="61">
        <f t="shared" si="1"/>
        <v>6</v>
      </c>
      <c r="H30" s="60">
        <f>VLOOKUP($A30,'Return Data'!$B$7:$R$2292,7,0)</f>
        <v>6.3875000000000002</v>
      </c>
      <c r="I30" s="61">
        <f t="shared" si="2"/>
        <v>10</v>
      </c>
      <c r="J30" s="60">
        <f>VLOOKUP($A30,'Return Data'!$B$7:$R$2292,8,0)</f>
        <v>6.1363000000000003</v>
      </c>
      <c r="K30" s="61">
        <f t="shared" si="3"/>
        <v>14</v>
      </c>
      <c r="L30" s="60">
        <f>VLOOKUP($A30,'Return Data'!$B$7:$R$2292,9,0)</f>
        <v>6.085</v>
      </c>
      <c r="M30" s="61">
        <f t="shared" si="4"/>
        <v>15</v>
      </c>
      <c r="N30" s="60">
        <f>VLOOKUP($A30,'Return Data'!$B$7:$R$2292,10,0)</f>
        <v>5.6931000000000003</v>
      </c>
      <c r="O30" s="61">
        <f t="shared" si="5"/>
        <v>13</v>
      </c>
      <c r="P30" s="60">
        <f>VLOOKUP($A30,'Return Data'!$B$7:$R$2292,11,0)</f>
        <v>5.1904000000000003</v>
      </c>
      <c r="Q30" s="61">
        <f t="shared" si="6"/>
        <v>13</v>
      </c>
      <c r="R30" s="60">
        <f>VLOOKUP($A30,'Return Data'!$B$7:$R$2292,12,0)</f>
        <v>4.3356000000000003</v>
      </c>
      <c r="S30" s="61">
        <f t="shared" si="7"/>
        <v>15</v>
      </c>
      <c r="T30" s="60">
        <f>VLOOKUP($A30,'Return Data'!$B$7:$R$2292,13,0)</f>
        <v>4.1490999999999998</v>
      </c>
      <c r="U30" s="61">
        <f t="shared" si="8"/>
        <v>15</v>
      </c>
      <c r="V30" s="60">
        <f>VLOOKUP($A30,'Return Data'!$B$7:$R$2292,17,0)</f>
        <v>5.1241000000000003</v>
      </c>
      <c r="W30" s="61">
        <f t="shared" si="9"/>
        <v>2</v>
      </c>
      <c r="X30" s="60">
        <f>VLOOKUP($A30,'Return Data'!$B$7:$R$2292,14,0)</f>
        <v>5.1680000000000001</v>
      </c>
      <c r="Y30" s="61">
        <f t="shared" si="10"/>
        <v>3</v>
      </c>
      <c r="Z30" s="60">
        <f>VLOOKUP($A30,'Return Data'!$B$7:$R$2292,16,0)</f>
        <v>6.8032000000000004</v>
      </c>
      <c r="AA30" s="62">
        <f t="shared" si="11"/>
        <v>10</v>
      </c>
    </row>
    <row r="31" spans="1:27" x14ac:dyDescent="0.3">
      <c r="A31" s="58" t="s">
        <v>1889</v>
      </c>
      <c r="B31" s="59">
        <f>VLOOKUP($A31,'Return Data'!$B$7:$R$2292,3,0)</f>
        <v>44918</v>
      </c>
      <c r="C31" s="60">
        <f>VLOOKUP($A31,'Return Data'!$B$7:$R$2292,4,0)</f>
        <v>1155.2043000000001</v>
      </c>
      <c r="D31" s="60">
        <f>VLOOKUP($A31,'Return Data'!$B$7:$R$2292,5,0)</f>
        <v>5.9757999999999996</v>
      </c>
      <c r="E31" s="61">
        <f t="shared" si="0"/>
        <v>20</v>
      </c>
      <c r="F31" s="60">
        <f>VLOOKUP($A31,'Return Data'!$B$7:$R$2292,6,0)</f>
        <v>6.7210999999999999</v>
      </c>
      <c r="G31" s="61">
        <f t="shared" si="1"/>
        <v>11</v>
      </c>
      <c r="H31" s="60">
        <f>VLOOKUP($A31,'Return Data'!$B$7:$R$2292,7,0)</f>
        <v>5.9843999999999999</v>
      </c>
      <c r="I31" s="61">
        <f t="shared" si="2"/>
        <v>18</v>
      </c>
      <c r="J31" s="60">
        <f>VLOOKUP($A31,'Return Data'!$B$7:$R$2292,8,0)</f>
        <v>5.9221000000000004</v>
      </c>
      <c r="K31" s="61">
        <f t="shared" si="3"/>
        <v>19</v>
      </c>
      <c r="L31" s="60">
        <f>VLOOKUP($A31,'Return Data'!$B$7:$R$2292,9,0)</f>
        <v>5.9558</v>
      </c>
      <c r="M31" s="61">
        <f t="shared" si="4"/>
        <v>17</v>
      </c>
      <c r="N31" s="60">
        <f>VLOOKUP($A31,'Return Data'!$B$7:$R$2292,10,0)</f>
        <v>5.4748999999999999</v>
      </c>
      <c r="O31" s="61">
        <f t="shared" si="5"/>
        <v>20</v>
      </c>
      <c r="P31" s="60">
        <f>VLOOKUP($A31,'Return Data'!$B$7:$R$2292,11,0)</f>
        <v>4.7381000000000002</v>
      </c>
      <c r="Q31" s="61">
        <f t="shared" si="6"/>
        <v>21</v>
      </c>
      <c r="R31" s="60">
        <f>VLOOKUP($A31,'Return Data'!$B$7:$R$2292,12,0)</f>
        <v>4.0852000000000004</v>
      </c>
      <c r="S31" s="61">
        <f t="shared" si="7"/>
        <v>21</v>
      </c>
      <c r="T31" s="60">
        <f>VLOOKUP($A31,'Return Data'!$B$7:$R$2292,13,0)</f>
        <v>3.8069000000000002</v>
      </c>
      <c r="U31" s="61">
        <f t="shared" si="8"/>
        <v>21</v>
      </c>
      <c r="V31" s="60">
        <f>VLOOKUP($A31,'Return Data'!$B$7:$R$2292,17,0)</f>
        <v>3.8933</v>
      </c>
      <c r="W31" s="61">
        <f t="shared" si="9"/>
        <v>9</v>
      </c>
      <c r="X31" s="60">
        <f>VLOOKUP($A31,'Return Data'!$B$7:$R$2292,14,0)</f>
        <v>3.7968999999999999</v>
      </c>
      <c r="Y31" s="61">
        <f t="shared" si="10"/>
        <v>17</v>
      </c>
      <c r="Z31" s="60">
        <f>VLOOKUP($A31,'Return Data'!$B$7:$R$2292,16,0)</f>
        <v>4.1470000000000002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6.3122249999999989</v>
      </c>
      <c r="E33" s="69"/>
      <c r="F33" s="70">
        <f>AVERAGE(F8:F31)</f>
        <v>6.4943541666666675</v>
      </c>
      <c r="G33" s="69"/>
      <c r="H33" s="70">
        <f>AVERAGE(H8:H31)</f>
        <v>5.9685333333333324</v>
      </c>
      <c r="I33" s="69"/>
      <c r="J33" s="70">
        <f>AVERAGE(J8:J31)</f>
        <v>5.918333333333333</v>
      </c>
      <c r="K33" s="69"/>
      <c r="L33" s="70">
        <f>AVERAGE(L8:L31)</f>
        <v>5.8678791666666674</v>
      </c>
      <c r="M33" s="69"/>
      <c r="N33" s="70">
        <f>AVERAGE(N8:N31)</f>
        <v>5.5228875000000004</v>
      </c>
      <c r="O33" s="69"/>
      <c r="P33" s="70">
        <f>AVERAGE(P8:P31)</f>
        <v>5.0209291666666669</v>
      </c>
      <c r="Q33" s="69"/>
      <c r="R33" s="70">
        <f>AVERAGE(R8:R31)</f>
        <v>4.2419791666666677</v>
      </c>
      <c r="S33" s="69"/>
      <c r="T33" s="70">
        <f>AVERAGE(T8:T31)</f>
        <v>4.0595333333333343</v>
      </c>
      <c r="U33" s="69"/>
      <c r="V33" s="70">
        <f>AVERAGE(V8:V31)</f>
        <v>3.7541041666666661</v>
      </c>
      <c r="W33" s="69"/>
      <c r="X33" s="70">
        <f>AVERAGE(X8:X31)</f>
        <v>4.1588476190476182</v>
      </c>
      <c r="Y33" s="69"/>
      <c r="Z33" s="70">
        <f>AVERAGE(Z8:Z31)</f>
        <v>5.7511958333333331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9.3163999999999998</v>
      </c>
      <c r="E35" s="73"/>
      <c r="F35" s="74">
        <f>MAX(F8:F31)</f>
        <v>8.0974000000000004</v>
      </c>
      <c r="G35" s="73"/>
      <c r="H35" s="74">
        <f>MAX(H8:H31)</f>
        <v>6.9147999999999996</v>
      </c>
      <c r="I35" s="73"/>
      <c r="J35" s="74">
        <f>MAX(J8:J31)</f>
        <v>7.0153999999999996</v>
      </c>
      <c r="K35" s="73"/>
      <c r="L35" s="74">
        <f>MAX(L8:L31)</f>
        <v>6.7957999999999998</v>
      </c>
      <c r="M35" s="73"/>
      <c r="N35" s="74">
        <f>MAX(N8:N31)</f>
        <v>6.4565000000000001</v>
      </c>
      <c r="O35" s="73"/>
      <c r="P35" s="74">
        <f>MAX(P8:P31)</f>
        <v>6.1740000000000004</v>
      </c>
      <c r="Q35" s="73"/>
      <c r="R35" s="74">
        <f>MAX(R8:R31)</f>
        <v>5.0290999999999997</v>
      </c>
      <c r="S35" s="73"/>
      <c r="T35" s="74">
        <f>MAX(T8:T31)</f>
        <v>4.8423999999999996</v>
      </c>
      <c r="U35" s="73"/>
      <c r="V35" s="74">
        <f>MAX(V8:V31)</f>
        <v>6.1559999999999997</v>
      </c>
      <c r="W35" s="73"/>
      <c r="X35" s="74">
        <f>MAX(X8:X31)</f>
        <v>5.7317</v>
      </c>
      <c r="Y35" s="73"/>
      <c r="Z35" s="74">
        <f>MAX(Z8:Z31)</f>
        <v>7.5970000000000004</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44918</v>
      </c>
      <c r="C8" s="60">
        <f>VLOOKUP($A8,'Return Data'!$B$7:$R$2292,4,0)</f>
        <v>309.8689</v>
      </c>
      <c r="D8" s="60">
        <f>VLOOKUP($A8,'Return Data'!$B$7:$R$2292,5,0)</f>
        <v>7.2927999999999997</v>
      </c>
      <c r="E8" s="61">
        <f t="shared" ref="E8:E24" si="0">RANK(D8,D$8:D$24,0)</f>
        <v>13</v>
      </c>
      <c r="F8" s="60">
        <f>VLOOKUP($A8,'Return Data'!$B$7:$R$2292,6,0)</f>
        <v>7.5669000000000004</v>
      </c>
      <c r="G8" s="61">
        <f t="shared" ref="G8:G24" si="1">RANK(F8,F$8:F$24,0)</f>
        <v>11</v>
      </c>
      <c r="H8" s="60">
        <f>VLOOKUP($A8,'Return Data'!$B$7:$R$2292,7,0)</f>
        <v>6.9977999999999998</v>
      </c>
      <c r="I8" s="61">
        <f t="shared" ref="I8:I24" si="2">RANK(H8,H$8:H$24,0)</f>
        <v>11</v>
      </c>
      <c r="J8" s="60">
        <f>VLOOKUP($A8,'Return Data'!$B$7:$R$2292,8,0)</f>
        <v>6.8516000000000004</v>
      </c>
      <c r="K8" s="61">
        <f t="shared" ref="K8:K24" si="3">RANK(J8,J$8:J$24,0)</f>
        <v>9</v>
      </c>
      <c r="L8" s="60">
        <f>VLOOKUP($A8,'Return Data'!$B$7:$R$2292,9,0)</f>
        <v>6.9348000000000001</v>
      </c>
      <c r="M8" s="61">
        <f t="shared" ref="M8:M24" si="4">RANK(L8,L$8:L$24,0)</f>
        <v>7</v>
      </c>
      <c r="N8" s="60">
        <f>VLOOKUP($A8,'Return Data'!$B$7:$R$2292,10,0)</f>
        <v>6.5351999999999997</v>
      </c>
      <c r="O8" s="61">
        <f t="shared" ref="O8:O24" si="5">RANK(N8,N$8:N$24,0)</f>
        <v>2</v>
      </c>
      <c r="P8" s="60">
        <f>VLOOKUP($A8,'Return Data'!$B$7:$R$2292,11,0)</f>
        <v>5.99</v>
      </c>
      <c r="Q8" s="61">
        <f t="shared" ref="Q8:Q24" si="6">RANK(P8,P$8:P$24,0)</f>
        <v>2</v>
      </c>
      <c r="R8" s="60">
        <f>VLOOKUP($A8,'Return Data'!$B$7:$R$2292,12,0)</f>
        <v>5.0555000000000003</v>
      </c>
      <c r="S8" s="61">
        <f>RANK(R8,R$8:R$24,0)</f>
        <v>6</v>
      </c>
      <c r="T8" s="60">
        <f>VLOOKUP($A8,'Return Data'!$B$7:$R$2292,13,0)</f>
        <v>4.9177</v>
      </c>
      <c r="U8" s="61">
        <f>RANK(T8,T$8:T$24,0)</f>
        <v>5</v>
      </c>
      <c r="V8" s="60">
        <f>VLOOKUP($A8,'Return Data'!$B$7:$R$2292,17,0)</f>
        <v>4.4253</v>
      </c>
      <c r="W8" s="61">
        <f>RANK(V8,V$8:V$24,0)</f>
        <v>3</v>
      </c>
      <c r="X8" s="60">
        <f>VLOOKUP($A8,'Return Data'!$B$7:$R$2292,14,0)</f>
        <v>5.202</v>
      </c>
      <c r="Y8" s="61">
        <f>RANK(X8,X$8:X$24,0)</f>
        <v>2</v>
      </c>
      <c r="Z8" s="60">
        <f>VLOOKUP($A8,'Return Data'!$B$7:$R$2292,16,0)</f>
        <v>7.3540999999999999</v>
      </c>
      <c r="AA8" s="62">
        <f>RANK(Z8,Z$8:Z$24,0)</f>
        <v>5</v>
      </c>
    </row>
    <row r="9" spans="1:27" x14ac:dyDescent="0.3">
      <c r="A9" s="58" t="s">
        <v>1104</v>
      </c>
      <c r="B9" s="59">
        <f>VLOOKUP($A9,'Return Data'!$B$7:$R$2292,3,0)</f>
        <v>44918</v>
      </c>
      <c r="C9" s="60">
        <f>VLOOKUP($A9,'Return Data'!$B$7:$R$2292,4,0)</f>
        <v>1193.5817999999999</v>
      </c>
      <c r="D9" s="60">
        <f>VLOOKUP($A9,'Return Data'!$B$7:$R$2292,5,0)</f>
        <v>7.3712999999999997</v>
      </c>
      <c r="E9" s="61">
        <f t="shared" si="0"/>
        <v>12</v>
      </c>
      <c r="F9" s="60">
        <f>VLOOKUP($A9,'Return Data'!$B$7:$R$2292,6,0)</f>
        <v>7.7652000000000001</v>
      </c>
      <c r="G9" s="61">
        <f t="shared" si="1"/>
        <v>7</v>
      </c>
      <c r="H9" s="60">
        <f>VLOOKUP($A9,'Return Data'!$B$7:$R$2292,7,0)</f>
        <v>7.2089999999999996</v>
      </c>
      <c r="I9" s="61">
        <f t="shared" si="2"/>
        <v>6</v>
      </c>
      <c r="J9" s="60">
        <f>VLOOKUP($A9,'Return Data'!$B$7:$R$2292,8,0)</f>
        <v>6.9005000000000001</v>
      </c>
      <c r="K9" s="61">
        <f t="shared" si="3"/>
        <v>7</v>
      </c>
      <c r="L9" s="60">
        <f>VLOOKUP($A9,'Return Data'!$B$7:$R$2292,9,0)</f>
        <v>6.8531000000000004</v>
      </c>
      <c r="M9" s="61">
        <f t="shared" si="4"/>
        <v>10</v>
      </c>
      <c r="N9" s="60">
        <f>VLOOKUP($A9,'Return Data'!$B$7:$R$2292,10,0)</f>
        <v>6.3979999999999997</v>
      </c>
      <c r="O9" s="61">
        <f t="shared" si="5"/>
        <v>7</v>
      </c>
      <c r="P9" s="60">
        <f>VLOOKUP($A9,'Return Data'!$B$7:$R$2292,11,0)</f>
        <v>5.8544999999999998</v>
      </c>
      <c r="Q9" s="61">
        <f t="shared" si="6"/>
        <v>7</v>
      </c>
      <c r="R9" s="60">
        <f>VLOOKUP($A9,'Return Data'!$B$7:$R$2292,12,0)</f>
        <v>5.0130999999999997</v>
      </c>
      <c r="S9" s="61">
        <f t="shared" ref="S9:S24" si="7">RANK(R9,R$8:R$24,0)</f>
        <v>8</v>
      </c>
      <c r="T9" s="60">
        <f>VLOOKUP($A9,'Return Data'!$B$7:$R$2292,13,0)</f>
        <v>4.8888999999999996</v>
      </c>
      <c r="U9" s="61">
        <f t="shared" ref="U9:U24" si="8">RANK(T9,T$8:T$24,0)</f>
        <v>7</v>
      </c>
      <c r="V9" s="60">
        <f>VLOOKUP($A9,'Return Data'!$B$7:$R$2292,17,0)</f>
        <v>4.3868</v>
      </c>
      <c r="W9" s="61">
        <f t="shared" ref="W9:W24" si="9">RANK(V9,V$8:V$24,0)</f>
        <v>5</v>
      </c>
      <c r="X9" s="60">
        <f>VLOOKUP($A9,'Return Data'!$B$7:$R$2292,14,0)</f>
        <v>5.0464000000000002</v>
      </c>
      <c r="Y9" s="61">
        <f t="shared" ref="Y9:Y24" si="10">RANK(X9,X$8:X$24,0)</f>
        <v>4</v>
      </c>
      <c r="Z9" s="60">
        <f>VLOOKUP($A9,'Return Data'!$B$7:$R$2292,16,0)</f>
        <v>5.3691000000000004</v>
      </c>
      <c r="AA9" s="62">
        <f t="shared" ref="AA9:AA24" si="11">RANK(Z9,Z$8:Z$24,0)</f>
        <v>15</v>
      </c>
    </row>
    <row r="10" spans="1:27" x14ac:dyDescent="0.3">
      <c r="A10" s="58" t="s">
        <v>1931</v>
      </c>
      <c r="B10" s="59">
        <f>VLOOKUP($A10,'Return Data'!$B$7:$R$2292,3,0)</f>
        <v>44918</v>
      </c>
      <c r="C10" s="60">
        <f>VLOOKUP($A10,'Return Data'!$B$7:$R$2292,4,0)</f>
        <v>1165.2222999999999</v>
      </c>
      <c r="D10" s="60">
        <f>VLOOKUP($A10,'Return Data'!$B$7:$R$2292,5,0)</f>
        <v>7.8452999999999999</v>
      </c>
      <c r="E10" s="61">
        <f t="shared" si="0"/>
        <v>5</v>
      </c>
      <c r="F10" s="60">
        <f>VLOOKUP($A10,'Return Data'!$B$7:$R$2292,6,0)</f>
        <v>7.0960000000000001</v>
      </c>
      <c r="G10" s="61">
        <f t="shared" si="1"/>
        <v>16</v>
      </c>
      <c r="H10" s="60">
        <f>VLOOKUP($A10,'Return Data'!$B$7:$R$2292,7,0)</f>
        <v>6.1898999999999997</v>
      </c>
      <c r="I10" s="61">
        <f t="shared" si="2"/>
        <v>17</v>
      </c>
      <c r="J10" s="60">
        <f>VLOOKUP($A10,'Return Data'!$B$7:$R$2292,8,0)</f>
        <v>6.7202999999999999</v>
      </c>
      <c r="K10" s="61">
        <f t="shared" si="3"/>
        <v>13</v>
      </c>
      <c r="L10" s="60">
        <f>VLOOKUP($A10,'Return Data'!$B$7:$R$2292,9,0)</f>
        <v>6.6219000000000001</v>
      </c>
      <c r="M10" s="61">
        <f t="shared" si="4"/>
        <v>15</v>
      </c>
      <c r="N10" s="60">
        <f>VLOOKUP($A10,'Return Data'!$B$7:$R$2292,10,0)</f>
        <v>5.9112</v>
      </c>
      <c r="O10" s="61">
        <f t="shared" si="5"/>
        <v>17</v>
      </c>
      <c r="P10" s="60">
        <f>VLOOKUP($A10,'Return Data'!$B$7:$R$2292,11,0)</f>
        <v>5.1616</v>
      </c>
      <c r="Q10" s="61">
        <f t="shared" si="6"/>
        <v>17</v>
      </c>
      <c r="R10" s="60">
        <f>VLOOKUP($A10,'Return Data'!$B$7:$R$2292,12,0)</f>
        <v>4.3849999999999998</v>
      </c>
      <c r="S10" s="61">
        <f t="shared" si="7"/>
        <v>15</v>
      </c>
      <c r="T10" s="60">
        <f>VLOOKUP($A10,'Return Data'!$B$7:$R$2292,13,0)</f>
        <v>4.3247</v>
      </c>
      <c r="U10" s="61">
        <f t="shared" si="8"/>
        <v>15</v>
      </c>
      <c r="V10" s="60">
        <f>VLOOKUP($A10,'Return Data'!$B$7:$R$2292,17,0)</f>
        <v>3.7524000000000002</v>
      </c>
      <c r="W10" s="61">
        <f t="shared" si="9"/>
        <v>17</v>
      </c>
      <c r="X10" s="60">
        <f>VLOOKUP($A10,'Return Data'!$B$7:$R$2292,14,0)</f>
        <v>3.9258000000000002</v>
      </c>
      <c r="Y10" s="61">
        <f t="shared" si="10"/>
        <v>16</v>
      </c>
      <c r="Z10" s="60">
        <f>VLOOKUP($A10,'Return Data'!$B$7:$R$2292,16,0)</f>
        <v>4.4462000000000002</v>
      </c>
      <c r="AA10" s="62">
        <f t="shared" si="11"/>
        <v>17</v>
      </c>
    </row>
    <row r="11" spans="1:27" x14ac:dyDescent="0.3">
      <c r="A11" s="58" t="s">
        <v>1106</v>
      </c>
      <c r="B11" s="59">
        <f>VLOOKUP($A11,'Return Data'!$B$7:$R$2292,3,0)</f>
        <v>44918</v>
      </c>
      <c r="C11" s="60">
        <f>VLOOKUP($A11,'Return Data'!$B$7:$R$2292,4,0)</f>
        <v>45.095100000000002</v>
      </c>
      <c r="D11" s="60">
        <f>VLOOKUP($A11,'Return Data'!$B$7:$R$2292,5,0)</f>
        <v>6.4763999999999999</v>
      </c>
      <c r="E11" s="61">
        <f t="shared" si="0"/>
        <v>17</v>
      </c>
      <c r="F11" s="60">
        <f>VLOOKUP($A11,'Return Data'!$B$7:$R$2292,6,0)</f>
        <v>7.6401000000000003</v>
      </c>
      <c r="G11" s="61">
        <f t="shared" si="1"/>
        <v>9</v>
      </c>
      <c r="H11" s="60">
        <f>VLOOKUP($A11,'Return Data'!$B$7:$R$2292,7,0)</f>
        <v>7.4339000000000004</v>
      </c>
      <c r="I11" s="61">
        <f t="shared" si="2"/>
        <v>3</v>
      </c>
      <c r="J11" s="60">
        <f>VLOOKUP($A11,'Return Data'!$B$7:$R$2292,8,0)</f>
        <v>6.9097</v>
      </c>
      <c r="K11" s="61">
        <f t="shared" si="3"/>
        <v>6</v>
      </c>
      <c r="L11" s="60">
        <f>VLOOKUP($A11,'Return Data'!$B$7:$R$2292,9,0)</f>
        <v>7.0964</v>
      </c>
      <c r="M11" s="61">
        <f t="shared" si="4"/>
        <v>2</v>
      </c>
      <c r="N11" s="60">
        <f>VLOOKUP($A11,'Return Data'!$B$7:$R$2292,10,0)</f>
        <v>6.3913000000000002</v>
      </c>
      <c r="O11" s="61">
        <f t="shared" si="5"/>
        <v>8</v>
      </c>
      <c r="P11" s="60">
        <f>VLOOKUP($A11,'Return Data'!$B$7:$R$2292,11,0)</f>
        <v>5.8151000000000002</v>
      </c>
      <c r="Q11" s="61">
        <f t="shared" si="6"/>
        <v>9</v>
      </c>
      <c r="R11" s="60">
        <f>VLOOKUP($A11,'Return Data'!$B$7:$R$2292,12,0)</f>
        <v>4.2366000000000001</v>
      </c>
      <c r="S11" s="61">
        <f t="shared" si="7"/>
        <v>17</v>
      </c>
      <c r="T11" s="60">
        <f>VLOOKUP($A11,'Return Data'!$B$7:$R$2292,13,0)</f>
        <v>4.1692999999999998</v>
      </c>
      <c r="U11" s="61">
        <f t="shared" si="8"/>
        <v>17</v>
      </c>
      <c r="V11" s="60">
        <f>VLOOKUP($A11,'Return Data'!$B$7:$R$2292,17,0)</f>
        <v>4.0114999999999998</v>
      </c>
      <c r="W11" s="61">
        <f t="shared" si="9"/>
        <v>15</v>
      </c>
      <c r="X11" s="60">
        <f>VLOOKUP($A11,'Return Data'!$B$7:$R$2292,14,0)</f>
        <v>4.6360999999999999</v>
      </c>
      <c r="Y11" s="61">
        <f t="shared" si="10"/>
        <v>13</v>
      </c>
      <c r="Z11" s="60">
        <f>VLOOKUP($A11,'Return Data'!$B$7:$R$2292,16,0)</f>
        <v>6.8974000000000002</v>
      </c>
      <c r="AA11" s="62">
        <f t="shared" si="11"/>
        <v>12</v>
      </c>
    </row>
    <row r="12" spans="1:27" x14ac:dyDescent="0.3">
      <c r="A12" s="58" t="s">
        <v>1109</v>
      </c>
      <c r="B12" s="59">
        <f>VLOOKUP($A12,'Return Data'!$B$7:$R$2292,3,0)</f>
        <v>44918</v>
      </c>
      <c r="C12" s="60">
        <f>VLOOKUP($A12,'Return Data'!$B$7:$R$2292,4,0)</f>
        <v>42.904000000000003</v>
      </c>
      <c r="D12" s="60">
        <f>VLOOKUP($A12,'Return Data'!$B$7:$R$2292,5,0)</f>
        <v>9.8712</v>
      </c>
      <c r="E12" s="61">
        <f t="shared" si="0"/>
        <v>1</v>
      </c>
      <c r="F12" s="60">
        <f>VLOOKUP($A12,'Return Data'!$B$7:$R$2292,6,0)</f>
        <v>7.2923</v>
      </c>
      <c r="G12" s="61">
        <f t="shared" si="1"/>
        <v>14</v>
      </c>
      <c r="H12" s="60">
        <f>VLOOKUP($A12,'Return Data'!$B$7:$R$2292,7,0)</f>
        <v>6.766</v>
      </c>
      <c r="I12" s="61">
        <f t="shared" si="2"/>
        <v>14</v>
      </c>
      <c r="J12" s="60">
        <f>VLOOKUP($A12,'Return Data'!$B$7:$R$2292,8,0)</f>
        <v>6.6527000000000003</v>
      </c>
      <c r="K12" s="61">
        <f t="shared" si="3"/>
        <v>15</v>
      </c>
      <c r="L12" s="60">
        <f>VLOOKUP($A12,'Return Data'!$B$7:$R$2292,9,0)</f>
        <v>6.6951000000000001</v>
      </c>
      <c r="M12" s="61">
        <f t="shared" si="4"/>
        <v>14</v>
      </c>
      <c r="N12" s="60">
        <f>VLOOKUP($A12,'Return Data'!$B$7:$R$2292,10,0)</f>
        <v>6.1702000000000004</v>
      </c>
      <c r="O12" s="61">
        <f t="shared" si="5"/>
        <v>14</v>
      </c>
      <c r="P12" s="60">
        <f>VLOOKUP($A12,'Return Data'!$B$7:$R$2292,11,0)</f>
        <v>5.6059000000000001</v>
      </c>
      <c r="Q12" s="61">
        <f t="shared" si="6"/>
        <v>14</v>
      </c>
      <c r="R12" s="60">
        <f>VLOOKUP($A12,'Return Data'!$B$7:$R$2292,12,0)</f>
        <v>4.6952999999999996</v>
      </c>
      <c r="S12" s="61">
        <f t="shared" si="7"/>
        <v>13</v>
      </c>
      <c r="T12" s="60">
        <f>VLOOKUP($A12,'Return Data'!$B$7:$R$2292,13,0)</f>
        <v>4.5171999999999999</v>
      </c>
      <c r="U12" s="61">
        <f t="shared" si="8"/>
        <v>13</v>
      </c>
      <c r="V12" s="60">
        <f>VLOOKUP($A12,'Return Data'!$B$7:$R$2292,17,0)</f>
        <v>4.1247999999999996</v>
      </c>
      <c r="W12" s="61">
        <f t="shared" si="9"/>
        <v>12</v>
      </c>
      <c r="X12" s="60">
        <f>VLOOKUP($A12,'Return Data'!$B$7:$R$2292,14,0)</f>
        <v>4.8066000000000004</v>
      </c>
      <c r="Y12" s="61">
        <f t="shared" si="10"/>
        <v>9</v>
      </c>
      <c r="Z12" s="60">
        <f>VLOOKUP($A12,'Return Data'!$B$7:$R$2292,16,0)</f>
        <v>7.4389000000000003</v>
      </c>
      <c r="AA12" s="62">
        <f t="shared" si="11"/>
        <v>3</v>
      </c>
    </row>
    <row r="13" spans="1:27" x14ac:dyDescent="0.3">
      <c r="A13" s="58" t="s">
        <v>1111</v>
      </c>
      <c r="B13" s="59">
        <f>VLOOKUP($A13,'Return Data'!$B$7:$R$2292,3,0)</f>
        <v>44918</v>
      </c>
      <c r="C13" s="60">
        <f>VLOOKUP($A13,'Return Data'!$B$7:$R$2292,4,0)</f>
        <v>4824.8666000000003</v>
      </c>
      <c r="D13" s="60">
        <f>VLOOKUP($A13,'Return Data'!$B$7:$R$2292,5,0)</f>
        <v>7.6112000000000002</v>
      </c>
      <c r="E13" s="61">
        <f t="shared" si="0"/>
        <v>10</v>
      </c>
      <c r="F13" s="60">
        <f>VLOOKUP($A13,'Return Data'!$B$7:$R$2292,6,0)</f>
        <v>7.4257999999999997</v>
      </c>
      <c r="G13" s="61">
        <f t="shared" si="1"/>
        <v>13</v>
      </c>
      <c r="H13" s="60">
        <f>VLOOKUP($A13,'Return Data'!$B$7:$R$2292,7,0)</f>
        <v>7.0039999999999996</v>
      </c>
      <c r="I13" s="61">
        <f t="shared" si="2"/>
        <v>10</v>
      </c>
      <c r="J13" s="60">
        <f>VLOOKUP($A13,'Return Data'!$B$7:$R$2292,8,0)</f>
        <v>6.9180999999999999</v>
      </c>
      <c r="K13" s="61">
        <f t="shared" si="3"/>
        <v>5</v>
      </c>
      <c r="L13" s="60">
        <f>VLOOKUP($A13,'Return Data'!$B$7:$R$2292,9,0)</f>
        <v>7.0568</v>
      </c>
      <c r="M13" s="61">
        <f t="shared" si="4"/>
        <v>3</v>
      </c>
      <c r="N13" s="60">
        <f>VLOOKUP($A13,'Return Data'!$B$7:$R$2292,10,0)</f>
        <v>6.4569999999999999</v>
      </c>
      <c r="O13" s="61">
        <f t="shared" si="5"/>
        <v>5</v>
      </c>
      <c r="P13" s="60">
        <f>VLOOKUP($A13,'Return Data'!$B$7:$R$2292,11,0)</f>
        <v>5.8952</v>
      </c>
      <c r="Q13" s="61">
        <f t="shared" si="6"/>
        <v>4</v>
      </c>
      <c r="R13" s="60">
        <f>VLOOKUP($A13,'Return Data'!$B$7:$R$2292,12,0)</f>
        <v>5.0468999999999999</v>
      </c>
      <c r="S13" s="61">
        <f t="shared" si="7"/>
        <v>7</v>
      </c>
      <c r="T13" s="60">
        <f>VLOOKUP($A13,'Return Data'!$B$7:$R$2292,13,0)</f>
        <v>4.8734000000000002</v>
      </c>
      <c r="U13" s="61">
        <f t="shared" si="8"/>
        <v>8</v>
      </c>
      <c r="V13" s="60">
        <f>VLOOKUP($A13,'Return Data'!$B$7:$R$2292,17,0)</f>
        <v>4.3882000000000003</v>
      </c>
      <c r="W13" s="61">
        <f t="shared" si="9"/>
        <v>4</v>
      </c>
      <c r="X13" s="60">
        <f>VLOOKUP($A13,'Return Data'!$B$7:$R$2292,14,0)</f>
        <v>5.1574</v>
      </c>
      <c r="Y13" s="61">
        <f t="shared" si="10"/>
        <v>3</v>
      </c>
      <c r="Z13" s="60">
        <f>VLOOKUP($A13,'Return Data'!$B$7:$R$2292,16,0)</f>
        <v>7.2487000000000004</v>
      </c>
      <c r="AA13" s="62">
        <f t="shared" si="11"/>
        <v>6</v>
      </c>
    </row>
    <row r="14" spans="1:27" x14ac:dyDescent="0.3">
      <c r="A14" s="102" t="s">
        <v>2054</v>
      </c>
      <c r="B14" s="59">
        <f>VLOOKUP($A14,'Return Data'!$B$7:$R$2292,3,0)</f>
        <v>44918</v>
      </c>
      <c r="C14" s="60">
        <f>VLOOKUP($A14,'Return Data'!$B$7:$R$2292,4,0)</f>
        <v>34.4651267436628</v>
      </c>
      <c r="D14" s="60">
        <f>VLOOKUP($A14,'Return Data'!$B$7:$R$2292,5,0)</f>
        <v>8.5798000000000005</v>
      </c>
      <c r="E14" s="61">
        <f t="shared" si="0"/>
        <v>2</v>
      </c>
      <c r="F14" s="60">
        <f>VLOOKUP($A14,'Return Data'!$B$7:$R$2292,6,0)</f>
        <v>6.8342999999999998</v>
      </c>
      <c r="G14" s="61">
        <f t="shared" si="1"/>
        <v>17</v>
      </c>
      <c r="H14" s="60">
        <f>VLOOKUP($A14,'Return Data'!$B$7:$R$2292,7,0)</f>
        <v>6.6119000000000003</v>
      </c>
      <c r="I14" s="61">
        <f t="shared" si="2"/>
        <v>16</v>
      </c>
      <c r="J14" s="60">
        <f>VLOOKUP($A14,'Return Data'!$B$7:$R$2292,8,0)</f>
        <v>6.4264999999999999</v>
      </c>
      <c r="K14" s="61">
        <f t="shared" si="3"/>
        <v>17</v>
      </c>
      <c r="L14" s="60">
        <f>VLOOKUP($A14,'Return Data'!$B$7:$R$2292,9,0)</f>
        <v>6.6173999999999999</v>
      </c>
      <c r="M14" s="61">
        <f t="shared" si="4"/>
        <v>16</v>
      </c>
      <c r="N14" s="60">
        <f>VLOOKUP($A14,'Return Data'!$B$7:$R$2292,10,0)</f>
        <v>6.1356999999999999</v>
      </c>
      <c r="O14" s="61">
        <f t="shared" si="5"/>
        <v>15</v>
      </c>
      <c r="P14" s="60">
        <f>VLOOKUP($A14,'Return Data'!$B$7:$R$2292,11,0)</f>
        <v>5.5869</v>
      </c>
      <c r="Q14" s="61">
        <f t="shared" si="6"/>
        <v>15</v>
      </c>
      <c r="R14" s="60">
        <f>VLOOKUP($A14,'Return Data'!$B$7:$R$2292,12,0)</f>
        <v>4.6119000000000003</v>
      </c>
      <c r="S14" s="61">
        <f t="shared" si="7"/>
        <v>14</v>
      </c>
      <c r="T14" s="60">
        <f>VLOOKUP($A14,'Return Data'!$B$7:$R$2292,13,0)</f>
        <v>4.4691999999999998</v>
      </c>
      <c r="U14" s="61">
        <f t="shared" si="8"/>
        <v>14</v>
      </c>
      <c r="V14" s="60">
        <f>VLOOKUP($A14,'Return Data'!$B$7:$R$2292,17,0)</f>
        <v>3.9165000000000001</v>
      </c>
      <c r="W14" s="61">
        <f t="shared" si="9"/>
        <v>16</v>
      </c>
      <c r="X14" s="60">
        <f>VLOOKUP($A14,'Return Data'!$B$7:$R$2292,14,0)</f>
        <v>4.5658000000000003</v>
      </c>
      <c r="Y14" s="61">
        <f t="shared" si="10"/>
        <v>14</v>
      </c>
      <c r="Z14" s="60">
        <f>VLOOKUP($A14,'Return Data'!$B$7:$R$2292,16,0)</f>
        <v>7.4374000000000002</v>
      </c>
      <c r="AA14" s="62">
        <f t="shared" si="11"/>
        <v>4</v>
      </c>
    </row>
    <row r="15" spans="1:27" x14ac:dyDescent="0.3">
      <c r="A15" s="58" t="s">
        <v>1113</v>
      </c>
      <c r="B15" s="59">
        <f>VLOOKUP($A15,'Return Data'!$B$7:$R$2292,3,0)</f>
        <v>44918</v>
      </c>
      <c r="C15" s="60">
        <f>VLOOKUP($A15,'Return Data'!$B$7:$R$2292,4,0)</f>
        <v>317.94690000000003</v>
      </c>
      <c r="D15" s="60">
        <f>VLOOKUP($A15,'Return Data'!$B$7:$R$2292,5,0)</f>
        <v>7.7850000000000001</v>
      </c>
      <c r="E15" s="61">
        <f t="shared" si="0"/>
        <v>6</v>
      </c>
      <c r="F15" s="60">
        <f>VLOOKUP($A15,'Return Data'!$B$7:$R$2292,6,0)</f>
        <v>7.9109999999999996</v>
      </c>
      <c r="G15" s="61">
        <f t="shared" si="1"/>
        <v>4</v>
      </c>
      <c r="H15" s="60">
        <f>VLOOKUP($A15,'Return Data'!$B$7:$R$2292,7,0)</f>
        <v>7.1207000000000003</v>
      </c>
      <c r="I15" s="61">
        <f t="shared" si="2"/>
        <v>7</v>
      </c>
      <c r="J15" s="60">
        <f>VLOOKUP($A15,'Return Data'!$B$7:$R$2292,8,0)</f>
        <v>6.8007</v>
      </c>
      <c r="K15" s="61">
        <f t="shared" si="3"/>
        <v>12</v>
      </c>
      <c r="L15" s="60">
        <f>VLOOKUP($A15,'Return Data'!$B$7:$R$2292,9,0)</f>
        <v>6.8567</v>
      </c>
      <c r="M15" s="61">
        <f t="shared" si="4"/>
        <v>9</v>
      </c>
      <c r="N15" s="60">
        <f>VLOOKUP($A15,'Return Data'!$B$7:$R$2292,10,0)</f>
        <v>6.3667999999999996</v>
      </c>
      <c r="O15" s="61">
        <f t="shared" si="5"/>
        <v>10</v>
      </c>
      <c r="P15" s="60">
        <f>VLOOKUP($A15,'Return Data'!$B$7:$R$2292,11,0)</f>
        <v>5.8639000000000001</v>
      </c>
      <c r="Q15" s="61">
        <f t="shared" si="6"/>
        <v>6</v>
      </c>
      <c r="R15" s="60">
        <f>VLOOKUP($A15,'Return Data'!$B$7:$R$2292,12,0)</f>
        <v>4.9794</v>
      </c>
      <c r="S15" s="61">
        <f t="shared" si="7"/>
        <v>10</v>
      </c>
      <c r="T15" s="60">
        <f>VLOOKUP($A15,'Return Data'!$B$7:$R$2292,13,0)</f>
        <v>4.7906000000000004</v>
      </c>
      <c r="U15" s="61">
        <f t="shared" si="8"/>
        <v>10</v>
      </c>
      <c r="V15" s="60">
        <f>VLOOKUP($A15,'Return Data'!$B$7:$R$2292,17,0)</f>
        <v>4.2984</v>
      </c>
      <c r="W15" s="61">
        <f t="shared" si="9"/>
        <v>10</v>
      </c>
      <c r="X15" s="60">
        <f>VLOOKUP($A15,'Return Data'!$B$7:$R$2292,14,0)</f>
        <v>4.9794999999999998</v>
      </c>
      <c r="Y15" s="61">
        <f t="shared" si="10"/>
        <v>6</v>
      </c>
      <c r="Z15" s="60">
        <f>VLOOKUP($A15,'Return Data'!$B$7:$R$2292,16,0)</f>
        <v>7.1951999999999998</v>
      </c>
      <c r="AA15" s="62">
        <f t="shared" si="11"/>
        <v>9</v>
      </c>
    </row>
    <row r="16" spans="1:27" x14ac:dyDescent="0.3">
      <c r="A16" s="58" t="s">
        <v>1114</v>
      </c>
      <c r="B16" s="59">
        <f>VLOOKUP($A16,'Return Data'!$B$7:$R$2292,3,0)</f>
        <v>44918</v>
      </c>
      <c r="C16" s="60">
        <f>VLOOKUP($A16,'Return Data'!$B$7:$R$2292,4,0)</f>
        <v>36.1355</v>
      </c>
      <c r="D16" s="60">
        <f>VLOOKUP($A16,'Return Data'!$B$7:$R$2292,5,0)</f>
        <v>7.6783000000000001</v>
      </c>
      <c r="E16" s="61">
        <f t="shared" si="0"/>
        <v>9</v>
      </c>
      <c r="F16" s="60">
        <f>VLOOKUP($A16,'Return Data'!$B$7:$R$2292,6,0)</f>
        <v>7.2096</v>
      </c>
      <c r="G16" s="61">
        <f t="shared" si="1"/>
        <v>15</v>
      </c>
      <c r="H16" s="60">
        <f>VLOOKUP($A16,'Return Data'!$B$7:$R$2292,7,0)</f>
        <v>6.6750999999999996</v>
      </c>
      <c r="I16" s="61">
        <f t="shared" si="2"/>
        <v>15</v>
      </c>
      <c r="J16" s="60">
        <f>VLOOKUP($A16,'Return Data'!$B$7:$R$2292,8,0)</f>
        <v>6.5749000000000004</v>
      </c>
      <c r="K16" s="61">
        <f t="shared" si="3"/>
        <v>16</v>
      </c>
      <c r="L16" s="60">
        <f>VLOOKUP($A16,'Return Data'!$B$7:$R$2292,9,0)</f>
        <v>6.7134999999999998</v>
      </c>
      <c r="M16" s="61">
        <f t="shared" si="4"/>
        <v>13</v>
      </c>
      <c r="N16" s="60">
        <f>VLOOKUP($A16,'Return Data'!$B$7:$R$2292,10,0)</f>
        <v>6.1924000000000001</v>
      </c>
      <c r="O16" s="61">
        <f t="shared" si="5"/>
        <v>13</v>
      </c>
      <c r="P16" s="60">
        <f>VLOOKUP($A16,'Return Data'!$B$7:$R$2292,11,0)</f>
        <v>5.6679000000000004</v>
      </c>
      <c r="Q16" s="61">
        <f t="shared" si="6"/>
        <v>13</v>
      </c>
      <c r="R16" s="60">
        <f>VLOOKUP($A16,'Return Data'!$B$7:$R$2292,12,0)</f>
        <v>4.8216999999999999</v>
      </c>
      <c r="S16" s="61">
        <f t="shared" si="7"/>
        <v>12</v>
      </c>
      <c r="T16" s="60">
        <f>VLOOKUP($A16,'Return Data'!$B$7:$R$2292,13,0)</f>
        <v>4.6790000000000003</v>
      </c>
      <c r="U16" s="61">
        <f t="shared" si="8"/>
        <v>11</v>
      </c>
      <c r="V16" s="60">
        <f>VLOOKUP($A16,'Return Data'!$B$7:$R$2292,17,0)</f>
        <v>4.1482999999999999</v>
      </c>
      <c r="W16" s="61">
        <f t="shared" si="9"/>
        <v>11</v>
      </c>
      <c r="X16" s="60">
        <f>VLOOKUP($A16,'Return Data'!$B$7:$R$2292,14,0)</f>
        <v>4.7088999999999999</v>
      </c>
      <c r="Y16" s="61">
        <f t="shared" si="10"/>
        <v>12</v>
      </c>
      <c r="Z16" s="60">
        <f>VLOOKUP($A16,'Return Data'!$B$7:$R$2292,16,0)</f>
        <v>7.1214000000000004</v>
      </c>
      <c r="AA16" s="62">
        <f t="shared" si="11"/>
        <v>11</v>
      </c>
    </row>
    <row r="17" spans="1:27" x14ac:dyDescent="0.3">
      <c r="A17" s="58" t="s">
        <v>1119</v>
      </c>
      <c r="B17" s="59">
        <f>VLOOKUP($A17,'Return Data'!$B$7:$R$2292,3,0)</f>
        <v>44918</v>
      </c>
      <c r="C17" s="60">
        <f>VLOOKUP($A17,'Return Data'!$B$7:$R$2292,4,0)</f>
        <v>2618.0414000000001</v>
      </c>
      <c r="D17" s="60">
        <f>VLOOKUP($A17,'Return Data'!$B$7:$R$2292,5,0)</f>
        <v>6.8396999999999997</v>
      </c>
      <c r="E17" s="61">
        <f t="shared" si="0"/>
        <v>16</v>
      </c>
      <c r="F17" s="60">
        <f>VLOOKUP($A17,'Return Data'!$B$7:$R$2292,6,0)</f>
        <v>8.1082999999999998</v>
      </c>
      <c r="G17" s="61">
        <f t="shared" si="1"/>
        <v>2</v>
      </c>
      <c r="H17" s="60">
        <f>VLOOKUP($A17,'Return Data'!$B$7:$R$2292,7,0)</f>
        <v>7.4824999999999999</v>
      </c>
      <c r="I17" s="61">
        <f t="shared" si="2"/>
        <v>2</v>
      </c>
      <c r="J17" s="60">
        <f>VLOOKUP($A17,'Return Data'!$B$7:$R$2292,8,0)</f>
        <v>6.9882999999999997</v>
      </c>
      <c r="K17" s="61">
        <f t="shared" si="3"/>
        <v>3</v>
      </c>
      <c r="L17" s="60">
        <f>VLOOKUP($A17,'Return Data'!$B$7:$R$2292,9,0)</f>
        <v>6.9915000000000003</v>
      </c>
      <c r="M17" s="61">
        <f t="shared" si="4"/>
        <v>4</v>
      </c>
      <c r="N17" s="60">
        <f>VLOOKUP($A17,'Return Data'!$B$7:$R$2292,10,0)</f>
        <v>6.3535000000000004</v>
      </c>
      <c r="O17" s="61">
        <f t="shared" si="5"/>
        <v>11</v>
      </c>
      <c r="P17" s="60">
        <f>VLOOKUP($A17,'Return Data'!$B$7:$R$2292,11,0)</f>
        <v>5.7942</v>
      </c>
      <c r="Q17" s="61">
        <f t="shared" si="6"/>
        <v>10</v>
      </c>
      <c r="R17" s="60">
        <f>VLOOKUP($A17,'Return Data'!$B$7:$R$2292,12,0)</f>
        <v>4.2571000000000003</v>
      </c>
      <c r="S17" s="61">
        <f t="shared" si="7"/>
        <v>16</v>
      </c>
      <c r="T17" s="60">
        <f>VLOOKUP($A17,'Return Data'!$B$7:$R$2292,13,0)</f>
        <v>4.2012</v>
      </c>
      <c r="U17" s="61">
        <f t="shared" si="8"/>
        <v>16</v>
      </c>
      <c r="V17" s="60">
        <f>VLOOKUP($A17,'Return Data'!$B$7:$R$2292,17,0)</f>
        <v>4.0423</v>
      </c>
      <c r="W17" s="61">
        <f t="shared" si="9"/>
        <v>14</v>
      </c>
      <c r="X17" s="60">
        <f>VLOOKUP($A17,'Return Data'!$B$7:$R$2292,14,0)</f>
        <v>4.7324999999999999</v>
      </c>
      <c r="Y17" s="61">
        <f t="shared" si="10"/>
        <v>11</v>
      </c>
      <c r="Z17" s="60">
        <f>VLOOKUP($A17,'Return Data'!$B$7:$R$2292,16,0)</f>
        <v>7.4878999999999998</v>
      </c>
      <c r="AA17" s="62">
        <f t="shared" si="11"/>
        <v>2</v>
      </c>
    </row>
    <row r="18" spans="1:27" x14ac:dyDescent="0.3">
      <c r="A18" s="108" t="s">
        <v>1123</v>
      </c>
      <c r="B18" s="59">
        <f>VLOOKUP($A18,'Return Data'!$B$7:$R$2292,3,0)</f>
        <v>44918</v>
      </c>
      <c r="C18" s="60">
        <f>VLOOKUP($A18,'Return Data'!$B$7:$R$2292,4,0)</f>
        <v>3753.5077000000001</v>
      </c>
      <c r="D18" s="60">
        <f>VLOOKUP($A18,'Return Data'!$B$7:$R$2292,5,0)</f>
        <v>7.2606000000000002</v>
      </c>
      <c r="E18" s="61">
        <f t="shared" si="0"/>
        <v>14</v>
      </c>
      <c r="F18" s="60">
        <f>VLOOKUP($A18,'Return Data'!$B$7:$R$2292,6,0)</f>
        <v>7.6062000000000003</v>
      </c>
      <c r="G18" s="61">
        <f t="shared" si="1"/>
        <v>10</v>
      </c>
      <c r="H18" s="60">
        <f>VLOOKUP($A18,'Return Data'!$B$7:$R$2292,7,0)</f>
        <v>6.9687999999999999</v>
      </c>
      <c r="I18" s="61">
        <f t="shared" si="2"/>
        <v>12</v>
      </c>
      <c r="J18" s="60">
        <f>VLOOKUP($A18,'Return Data'!$B$7:$R$2292,8,0)</f>
        <v>6.8367000000000004</v>
      </c>
      <c r="K18" s="61">
        <f t="shared" si="3"/>
        <v>10</v>
      </c>
      <c r="L18" s="60">
        <f>VLOOKUP($A18,'Return Data'!$B$7:$R$2292,9,0)</f>
        <v>6.8288000000000002</v>
      </c>
      <c r="M18" s="61">
        <f t="shared" si="4"/>
        <v>12</v>
      </c>
      <c r="N18" s="60">
        <f>VLOOKUP($A18,'Return Data'!$B$7:$R$2292,10,0)</f>
        <v>6.3127000000000004</v>
      </c>
      <c r="O18" s="61">
        <f t="shared" si="5"/>
        <v>12</v>
      </c>
      <c r="P18" s="60">
        <f>VLOOKUP($A18,'Return Data'!$B$7:$R$2292,11,0)</f>
        <v>5.7870999999999997</v>
      </c>
      <c r="Q18" s="61">
        <f t="shared" si="6"/>
        <v>11</v>
      </c>
      <c r="R18" s="60">
        <f>VLOOKUP($A18,'Return Data'!$B$7:$R$2292,12,0)</f>
        <v>5.0637999999999996</v>
      </c>
      <c r="S18" s="61">
        <f t="shared" si="7"/>
        <v>5</v>
      </c>
      <c r="T18" s="60">
        <f>VLOOKUP($A18,'Return Data'!$B$7:$R$2292,13,0)</f>
        <v>4.8895999999999997</v>
      </c>
      <c r="U18" s="61">
        <f t="shared" si="8"/>
        <v>6</v>
      </c>
      <c r="V18" s="60">
        <f>VLOOKUP($A18,'Return Data'!$B$7:$R$2292,17,0)</f>
        <v>4.3201999999999998</v>
      </c>
      <c r="W18" s="61">
        <f t="shared" si="9"/>
        <v>9</v>
      </c>
      <c r="X18" s="60">
        <f>VLOOKUP($A18,'Return Data'!$B$7:$R$2292,14,0)</f>
        <v>4.8022</v>
      </c>
      <c r="Y18" s="61">
        <f t="shared" si="10"/>
        <v>10</v>
      </c>
      <c r="Z18" s="60">
        <f>VLOOKUP($A18,'Return Data'!$B$7:$R$2292,16,0)</f>
        <v>7.1616999999999997</v>
      </c>
      <c r="AA18" s="62">
        <f t="shared" si="11"/>
        <v>10</v>
      </c>
    </row>
    <row r="19" spans="1:27" x14ac:dyDescent="0.3">
      <c r="A19" s="58" t="s">
        <v>1125</v>
      </c>
      <c r="B19" s="59">
        <f>VLOOKUP($A19,'Return Data'!$B$7:$R$2292,3,0)</f>
        <v>44918</v>
      </c>
      <c r="C19" s="60">
        <f>VLOOKUP($A19,'Return Data'!$B$7:$R$2292,4,0)</f>
        <v>3476.9902999999999</v>
      </c>
      <c r="D19" s="60">
        <f>VLOOKUP($A19,'Return Data'!$B$7:$R$2292,5,0)</f>
        <v>7.7225999999999999</v>
      </c>
      <c r="E19" s="61">
        <f t="shared" si="0"/>
        <v>8</v>
      </c>
      <c r="F19" s="60">
        <f>VLOOKUP($A19,'Return Data'!$B$7:$R$2292,6,0)</f>
        <v>7.8537999999999997</v>
      </c>
      <c r="G19" s="61">
        <f t="shared" si="1"/>
        <v>5</v>
      </c>
      <c r="H19" s="60">
        <f>VLOOKUP($A19,'Return Data'!$B$7:$R$2292,7,0)</f>
        <v>7.0872000000000002</v>
      </c>
      <c r="I19" s="61">
        <f t="shared" si="2"/>
        <v>8</v>
      </c>
      <c r="J19" s="60">
        <f>VLOOKUP($A19,'Return Data'!$B$7:$R$2292,8,0)</f>
        <v>6.9428999999999998</v>
      </c>
      <c r="K19" s="61">
        <f t="shared" si="3"/>
        <v>4</v>
      </c>
      <c r="L19" s="60">
        <f>VLOOKUP($A19,'Return Data'!$B$7:$R$2292,9,0)</f>
        <v>6.9865000000000004</v>
      </c>
      <c r="M19" s="61">
        <f t="shared" si="4"/>
        <v>5</v>
      </c>
      <c r="N19" s="60">
        <f>VLOOKUP($A19,'Return Data'!$B$7:$R$2292,10,0)</f>
        <v>6.4786999999999999</v>
      </c>
      <c r="O19" s="61">
        <f t="shared" si="5"/>
        <v>3</v>
      </c>
      <c r="P19" s="60">
        <f>VLOOKUP($A19,'Return Data'!$B$7:$R$2292,11,0)</f>
        <v>5.9832000000000001</v>
      </c>
      <c r="Q19" s="61">
        <f t="shared" si="6"/>
        <v>3</v>
      </c>
      <c r="R19" s="60">
        <f>VLOOKUP($A19,'Return Data'!$B$7:$R$2292,12,0)</f>
        <v>5.2154999999999996</v>
      </c>
      <c r="S19" s="61">
        <f t="shared" si="7"/>
        <v>1</v>
      </c>
      <c r="T19" s="60">
        <f>VLOOKUP($A19,'Return Data'!$B$7:$R$2292,13,0)</f>
        <v>5.0453000000000001</v>
      </c>
      <c r="U19" s="61">
        <f t="shared" si="8"/>
        <v>1</v>
      </c>
      <c r="V19" s="60">
        <f>VLOOKUP($A19,'Return Data'!$B$7:$R$2292,17,0)</f>
        <v>4.4623999999999997</v>
      </c>
      <c r="W19" s="61">
        <f t="shared" si="9"/>
        <v>2</v>
      </c>
      <c r="X19" s="60">
        <f>VLOOKUP($A19,'Return Data'!$B$7:$R$2292,14,0)</f>
        <v>4.9995000000000003</v>
      </c>
      <c r="Y19" s="61">
        <f t="shared" si="10"/>
        <v>5</v>
      </c>
      <c r="Z19" s="60">
        <f>VLOOKUP($A19,'Return Data'!$B$7:$R$2292,16,0)</f>
        <v>7.2428999999999997</v>
      </c>
      <c r="AA19" s="62">
        <f t="shared" si="11"/>
        <v>7</v>
      </c>
    </row>
    <row r="20" spans="1:27" x14ac:dyDescent="0.3">
      <c r="A20" s="58" t="s">
        <v>1126</v>
      </c>
      <c r="B20" s="59">
        <f>VLOOKUP($A20,'Return Data'!$B$7:$R$2292,3,0)</f>
        <v>44918</v>
      </c>
      <c r="C20" s="60">
        <f>VLOOKUP($A20,'Return Data'!$B$7:$R$2292,4,0)</f>
        <v>1135.088</v>
      </c>
      <c r="D20" s="60">
        <f>VLOOKUP($A20,'Return Data'!$B$7:$R$2292,5,0)</f>
        <v>6.9276999999999997</v>
      </c>
      <c r="E20" s="61">
        <f t="shared" si="0"/>
        <v>15</v>
      </c>
      <c r="F20" s="60">
        <f>VLOOKUP($A20,'Return Data'!$B$7:$R$2292,6,0)</f>
        <v>7.8125</v>
      </c>
      <c r="G20" s="61">
        <f t="shared" si="1"/>
        <v>6</v>
      </c>
      <c r="H20" s="60">
        <f>VLOOKUP($A20,'Return Data'!$B$7:$R$2292,7,0)</f>
        <v>7.3322000000000003</v>
      </c>
      <c r="I20" s="61">
        <f t="shared" si="2"/>
        <v>4</v>
      </c>
      <c r="J20" s="60">
        <f>VLOOKUP($A20,'Return Data'!$B$7:$R$2292,8,0)</f>
        <v>6.8201999999999998</v>
      </c>
      <c r="K20" s="61">
        <f t="shared" si="3"/>
        <v>11</v>
      </c>
      <c r="L20" s="60">
        <f>VLOOKUP($A20,'Return Data'!$B$7:$R$2292,9,0)</f>
        <v>6.9511000000000003</v>
      </c>
      <c r="M20" s="61">
        <f t="shared" si="4"/>
        <v>6</v>
      </c>
      <c r="N20" s="60">
        <f>VLOOKUP($A20,'Return Data'!$B$7:$R$2292,10,0)</f>
        <v>6.4108999999999998</v>
      </c>
      <c r="O20" s="61">
        <f t="shared" si="5"/>
        <v>6</v>
      </c>
      <c r="P20" s="60">
        <f>VLOOKUP($A20,'Return Data'!$B$7:$R$2292,11,0)</f>
        <v>5.7111999999999998</v>
      </c>
      <c r="Q20" s="61">
        <f t="shared" si="6"/>
        <v>12</v>
      </c>
      <c r="R20" s="60">
        <f>VLOOKUP($A20,'Return Data'!$B$7:$R$2292,12,0)</f>
        <v>5.1509</v>
      </c>
      <c r="S20" s="61">
        <f t="shared" si="7"/>
        <v>2</v>
      </c>
      <c r="T20" s="60">
        <f>VLOOKUP($A20,'Return Data'!$B$7:$R$2292,13,0)</f>
        <v>4.9368999999999996</v>
      </c>
      <c r="U20" s="61">
        <f t="shared" si="8"/>
        <v>3</v>
      </c>
      <c r="V20" s="60">
        <f>VLOOKUP($A20,'Return Data'!$B$7:$R$2292,17,0)</f>
        <v>4.3360000000000003</v>
      </c>
      <c r="W20" s="61">
        <f t="shared" si="9"/>
        <v>7</v>
      </c>
      <c r="X20" s="60"/>
      <c r="Y20" s="61"/>
      <c r="Z20" s="60">
        <f>VLOOKUP($A20,'Return Data'!$B$7:$R$2292,16,0)</f>
        <v>4.6292999999999997</v>
      </c>
      <c r="AA20" s="62">
        <f t="shared" si="11"/>
        <v>16</v>
      </c>
    </row>
    <row r="21" spans="1:27" x14ac:dyDescent="0.3">
      <c r="A21" s="58" t="s">
        <v>1130</v>
      </c>
      <c r="B21" s="59">
        <f>VLOOKUP($A21,'Return Data'!$B$7:$R$2292,3,0)</f>
        <v>44918</v>
      </c>
      <c r="C21" s="60">
        <f>VLOOKUP($A21,'Return Data'!$B$7:$R$2292,4,0)</f>
        <v>36.829300000000003</v>
      </c>
      <c r="D21" s="60">
        <f>VLOOKUP($A21,'Return Data'!$B$7:$R$2292,5,0)</f>
        <v>8.0292999999999992</v>
      </c>
      <c r="E21" s="61">
        <f t="shared" si="0"/>
        <v>3</v>
      </c>
      <c r="F21" s="60">
        <f>VLOOKUP($A21,'Return Data'!$B$7:$R$2292,6,0)</f>
        <v>7.7020999999999997</v>
      </c>
      <c r="G21" s="61">
        <f t="shared" si="1"/>
        <v>8</v>
      </c>
      <c r="H21" s="60">
        <f>VLOOKUP($A21,'Return Data'!$B$7:$R$2292,7,0)</f>
        <v>7.0175999999999998</v>
      </c>
      <c r="I21" s="61">
        <f t="shared" si="2"/>
        <v>9</v>
      </c>
      <c r="J21" s="60">
        <f>VLOOKUP($A21,'Return Data'!$B$7:$R$2292,8,0)</f>
        <v>6.8634000000000004</v>
      </c>
      <c r="K21" s="61">
        <f t="shared" si="3"/>
        <v>8</v>
      </c>
      <c r="L21" s="60">
        <f>VLOOKUP($A21,'Return Data'!$B$7:$R$2292,9,0)</f>
        <v>6.8434999999999997</v>
      </c>
      <c r="M21" s="61">
        <f t="shared" si="4"/>
        <v>11</v>
      </c>
      <c r="N21" s="60">
        <f>VLOOKUP($A21,'Return Data'!$B$7:$R$2292,10,0)</f>
        <v>6.3693999999999997</v>
      </c>
      <c r="O21" s="61">
        <f t="shared" si="5"/>
        <v>9</v>
      </c>
      <c r="P21" s="60">
        <f>VLOOKUP($A21,'Return Data'!$B$7:$R$2292,11,0)</f>
        <v>5.843</v>
      </c>
      <c r="Q21" s="61">
        <f t="shared" si="6"/>
        <v>8</v>
      </c>
      <c r="R21" s="60">
        <f>VLOOKUP($A21,'Return Data'!$B$7:$R$2292,12,0)</f>
        <v>4.9241999999999999</v>
      </c>
      <c r="S21" s="61">
        <f t="shared" si="7"/>
        <v>11</v>
      </c>
      <c r="T21" s="60">
        <f>VLOOKUP($A21,'Return Data'!$B$7:$R$2292,13,0)</f>
        <v>4.7930000000000001</v>
      </c>
      <c r="U21" s="61">
        <f t="shared" si="8"/>
        <v>9</v>
      </c>
      <c r="V21" s="60">
        <f>VLOOKUP($A21,'Return Data'!$B$7:$R$2292,17,0)</f>
        <v>4.3207000000000004</v>
      </c>
      <c r="W21" s="61">
        <f t="shared" si="9"/>
        <v>8</v>
      </c>
      <c r="X21" s="60">
        <f>VLOOKUP($A21,'Return Data'!$B$7:$R$2292,14,0)</f>
        <v>4.9687000000000001</v>
      </c>
      <c r="Y21" s="61">
        <f t="shared" si="10"/>
        <v>7</v>
      </c>
      <c r="Z21" s="60">
        <f>VLOOKUP($A21,'Return Data'!$B$7:$R$2292,16,0)</f>
        <v>7.5175000000000001</v>
      </c>
      <c r="AA21" s="62">
        <f t="shared" si="11"/>
        <v>1</v>
      </c>
    </row>
    <row r="22" spans="1:27" x14ac:dyDescent="0.3">
      <c r="A22" s="58" t="s">
        <v>1132</v>
      </c>
      <c r="B22" s="59">
        <f>VLOOKUP($A22,'Return Data'!$B$7:$R$2292,3,0)</f>
        <v>44918</v>
      </c>
      <c r="C22" s="60">
        <f>VLOOKUP($A22,'Return Data'!$B$7:$R$2292,4,0)</f>
        <v>12.564399999999999</v>
      </c>
      <c r="D22" s="60">
        <f>VLOOKUP($A22,'Return Data'!$B$7:$R$2292,5,0)</f>
        <v>7.5545999999999998</v>
      </c>
      <c r="E22" s="61">
        <f t="shared" si="0"/>
        <v>11</v>
      </c>
      <c r="F22" s="60">
        <f>VLOOKUP($A22,'Return Data'!$B$7:$R$2292,6,0)</f>
        <v>7.5578000000000003</v>
      </c>
      <c r="G22" s="61">
        <f t="shared" si="1"/>
        <v>12</v>
      </c>
      <c r="H22" s="60">
        <f>VLOOKUP($A22,'Return Data'!$B$7:$R$2292,7,0)</f>
        <v>6.8566000000000003</v>
      </c>
      <c r="I22" s="61">
        <f t="shared" si="2"/>
        <v>13</v>
      </c>
      <c r="J22" s="60">
        <f>VLOOKUP($A22,'Return Data'!$B$7:$R$2292,8,0)</f>
        <v>6.6779000000000002</v>
      </c>
      <c r="K22" s="61">
        <f t="shared" si="3"/>
        <v>14</v>
      </c>
      <c r="L22" s="60">
        <f>VLOOKUP($A22,'Return Data'!$B$7:$R$2292,9,0)</f>
        <v>6.4835000000000003</v>
      </c>
      <c r="M22" s="61">
        <f t="shared" si="4"/>
        <v>17</v>
      </c>
      <c r="N22" s="60">
        <f>VLOOKUP($A22,'Return Data'!$B$7:$R$2292,10,0)</f>
        <v>6.0566000000000004</v>
      </c>
      <c r="O22" s="61">
        <f t="shared" si="5"/>
        <v>16</v>
      </c>
      <c r="P22" s="60">
        <f>VLOOKUP($A22,'Return Data'!$B$7:$R$2292,11,0)</f>
        <v>5.5726000000000004</v>
      </c>
      <c r="Q22" s="61">
        <f t="shared" si="6"/>
        <v>16</v>
      </c>
      <c r="R22" s="60">
        <f>VLOOKUP($A22,'Return Data'!$B$7:$R$2292,12,0)</f>
        <v>5.0076000000000001</v>
      </c>
      <c r="S22" s="61">
        <f t="shared" si="7"/>
        <v>9</v>
      </c>
      <c r="T22" s="60">
        <f>VLOOKUP($A22,'Return Data'!$B$7:$R$2292,13,0)</f>
        <v>4.6641000000000004</v>
      </c>
      <c r="U22" s="61">
        <f t="shared" si="8"/>
        <v>12</v>
      </c>
      <c r="V22" s="60">
        <f>VLOOKUP($A22,'Return Data'!$B$7:$R$2292,17,0)</f>
        <v>4.0609000000000002</v>
      </c>
      <c r="W22" s="61">
        <f t="shared" si="9"/>
        <v>13</v>
      </c>
      <c r="X22" s="60">
        <f>VLOOKUP($A22,'Return Data'!$B$7:$R$2292,14,0)</f>
        <v>4.4561000000000002</v>
      </c>
      <c r="Y22" s="61">
        <f t="shared" si="10"/>
        <v>15</v>
      </c>
      <c r="Z22" s="60">
        <f>VLOOKUP($A22,'Return Data'!$B$7:$R$2292,16,0)</f>
        <v>5.5265000000000004</v>
      </c>
      <c r="AA22" s="62">
        <f t="shared" si="11"/>
        <v>14</v>
      </c>
    </row>
    <row r="23" spans="1:27" x14ac:dyDescent="0.3">
      <c r="A23" s="58" t="s">
        <v>1134</v>
      </c>
      <c r="B23" s="59">
        <f>VLOOKUP($A23,'Return Data'!$B$7:$R$2292,3,0)</f>
        <v>44918</v>
      </c>
      <c r="C23" s="60">
        <f>VLOOKUP($A23,'Return Data'!$B$7:$R$2292,4,0)</f>
        <v>3966.9591</v>
      </c>
      <c r="D23" s="60">
        <f>VLOOKUP($A23,'Return Data'!$B$7:$R$2292,5,0)</f>
        <v>7.7240000000000002</v>
      </c>
      <c r="E23" s="61">
        <f t="shared" si="0"/>
        <v>7</v>
      </c>
      <c r="F23" s="60">
        <f>VLOOKUP($A23,'Return Data'!$B$7:$R$2292,6,0)</f>
        <v>7.9542000000000002</v>
      </c>
      <c r="G23" s="61">
        <f t="shared" si="1"/>
        <v>3</v>
      </c>
      <c r="H23" s="60">
        <f>VLOOKUP($A23,'Return Data'!$B$7:$R$2292,7,0)</f>
        <v>7.3156999999999996</v>
      </c>
      <c r="I23" s="61">
        <f t="shared" si="2"/>
        <v>5</v>
      </c>
      <c r="J23" s="60">
        <f>VLOOKUP($A23,'Return Data'!$B$7:$R$2292,8,0)</f>
        <v>7.1479999999999997</v>
      </c>
      <c r="K23" s="61">
        <f t="shared" si="3"/>
        <v>1</v>
      </c>
      <c r="L23" s="60">
        <f>VLOOKUP($A23,'Return Data'!$B$7:$R$2292,9,0)</f>
        <v>7.2046000000000001</v>
      </c>
      <c r="M23" s="61">
        <f t="shared" si="4"/>
        <v>1</v>
      </c>
      <c r="N23" s="60">
        <f>VLOOKUP($A23,'Return Data'!$B$7:$R$2292,10,0)</f>
        <v>6.5974000000000004</v>
      </c>
      <c r="O23" s="61">
        <f t="shared" si="5"/>
        <v>1</v>
      </c>
      <c r="P23" s="60">
        <f>VLOOKUP($A23,'Return Data'!$B$7:$R$2292,11,0)</f>
        <v>6.0430000000000001</v>
      </c>
      <c r="Q23" s="61">
        <f t="shared" si="6"/>
        <v>1</v>
      </c>
      <c r="R23" s="60">
        <f>VLOOKUP($A23,'Return Data'!$B$7:$R$2292,12,0)</f>
        <v>5.1482000000000001</v>
      </c>
      <c r="S23" s="61">
        <f t="shared" si="7"/>
        <v>3</v>
      </c>
      <c r="T23" s="60">
        <f>VLOOKUP($A23,'Return Data'!$B$7:$R$2292,13,0)</f>
        <v>5.0076000000000001</v>
      </c>
      <c r="U23" s="61">
        <f t="shared" si="8"/>
        <v>2</v>
      </c>
      <c r="V23" s="60">
        <f>VLOOKUP($A23,'Return Data'!$B$7:$R$2292,17,0)</f>
        <v>4.5602999999999998</v>
      </c>
      <c r="W23" s="61">
        <f t="shared" si="9"/>
        <v>1</v>
      </c>
      <c r="X23" s="60">
        <f>VLOOKUP($A23,'Return Data'!$B$7:$R$2292,14,0)</f>
        <v>5.2164999999999999</v>
      </c>
      <c r="Y23" s="61">
        <f t="shared" si="10"/>
        <v>1</v>
      </c>
      <c r="Z23" s="60">
        <f>VLOOKUP($A23,'Return Data'!$B$7:$R$2292,16,0)</f>
        <v>6.4736000000000002</v>
      </c>
      <c r="AA23" s="62">
        <f t="shared" si="11"/>
        <v>13</v>
      </c>
    </row>
    <row r="24" spans="1:27" x14ac:dyDescent="0.3">
      <c r="A24" s="58" t="s">
        <v>1136</v>
      </c>
      <c r="B24" s="59">
        <f>VLOOKUP($A24,'Return Data'!$B$7:$R$2292,3,0)</f>
        <v>44918</v>
      </c>
      <c r="C24" s="60">
        <f>VLOOKUP($A24,'Return Data'!$B$7:$R$2292,4,0)</f>
        <v>2582.5661</v>
      </c>
      <c r="D24" s="60">
        <f>VLOOKUP($A24,'Return Data'!$B$7:$R$2292,5,0)</f>
        <v>7.9531000000000001</v>
      </c>
      <c r="E24" s="61">
        <f t="shared" si="0"/>
        <v>4</v>
      </c>
      <c r="F24" s="60">
        <f>VLOOKUP($A24,'Return Data'!$B$7:$R$2292,6,0)</f>
        <v>8.3697999999999997</v>
      </c>
      <c r="G24" s="61">
        <f t="shared" si="1"/>
        <v>1</v>
      </c>
      <c r="H24" s="60">
        <f>VLOOKUP($A24,'Return Data'!$B$7:$R$2292,7,0)</f>
        <v>7.52</v>
      </c>
      <c r="I24" s="61">
        <f t="shared" si="2"/>
        <v>1</v>
      </c>
      <c r="J24" s="60">
        <f>VLOOKUP($A24,'Return Data'!$B$7:$R$2292,8,0)</f>
        <v>7.0446</v>
      </c>
      <c r="K24" s="61">
        <f t="shared" si="3"/>
        <v>2</v>
      </c>
      <c r="L24" s="60">
        <f>VLOOKUP($A24,'Return Data'!$B$7:$R$2292,9,0)</f>
        <v>6.8867000000000003</v>
      </c>
      <c r="M24" s="61">
        <f t="shared" si="4"/>
        <v>8</v>
      </c>
      <c r="N24" s="60">
        <f>VLOOKUP($A24,'Return Data'!$B$7:$R$2292,10,0)</f>
        <v>6.4612999999999996</v>
      </c>
      <c r="O24" s="61">
        <f t="shared" si="5"/>
        <v>4</v>
      </c>
      <c r="P24" s="60">
        <f>VLOOKUP($A24,'Return Data'!$B$7:$R$2292,11,0)</f>
        <v>5.8784000000000001</v>
      </c>
      <c r="Q24" s="61">
        <f t="shared" si="6"/>
        <v>5</v>
      </c>
      <c r="R24" s="60">
        <f>VLOOKUP($A24,'Return Data'!$B$7:$R$2292,12,0)</f>
        <v>5.0864000000000003</v>
      </c>
      <c r="S24" s="61">
        <f t="shared" si="7"/>
        <v>4</v>
      </c>
      <c r="T24" s="60">
        <f>VLOOKUP($A24,'Return Data'!$B$7:$R$2292,13,0)</f>
        <v>4.9324000000000003</v>
      </c>
      <c r="U24" s="61">
        <f t="shared" si="8"/>
        <v>4</v>
      </c>
      <c r="V24" s="60">
        <f>VLOOKUP($A24,'Return Data'!$B$7:$R$2292,17,0)</f>
        <v>4.3823999999999996</v>
      </c>
      <c r="W24" s="61">
        <f t="shared" si="9"/>
        <v>6</v>
      </c>
      <c r="X24" s="60">
        <f>VLOOKUP($A24,'Return Data'!$B$7:$R$2292,14,0)</f>
        <v>4.9671000000000003</v>
      </c>
      <c r="Y24" s="61">
        <f t="shared" si="10"/>
        <v>8</v>
      </c>
      <c r="Z24" s="60">
        <f>VLOOKUP($A24,'Return Data'!$B$7:$R$2292,16,0)</f>
        <v>7.2308000000000003</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7.6778176470588235</v>
      </c>
      <c r="E26" s="69"/>
      <c r="F26" s="70">
        <f>AVERAGE(F8:F24)</f>
        <v>7.6297588235294125</v>
      </c>
      <c r="G26" s="69"/>
      <c r="H26" s="70">
        <f>AVERAGE(H8:H24)</f>
        <v>7.0346411764705872</v>
      </c>
      <c r="I26" s="69"/>
      <c r="J26" s="70">
        <f>AVERAGE(J8:J24)</f>
        <v>6.8280588235294113</v>
      </c>
      <c r="K26" s="69"/>
      <c r="L26" s="70">
        <f>AVERAGE(L8:L24)</f>
        <v>6.8601117647058842</v>
      </c>
      <c r="M26" s="69"/>
      <c r="N26" s="70">
        <f>AVERAGE(N8:N24)</f>
        <v>6.3293117647058823</v>
      </c>
      <c r="O26" s="69"/>
      <c r="P26" s="70">
        <f>AVERAGE(P8:P24)</f>
        <v>5.7678647058823538</v>
      </c>
      <c r="Q26" s="69"/>
      <c r="R26" s="70">
        <f>AVERAGE(R8:R24)</f>
        <v>4.8646529411764705</v>
      </c>
      <c r="S26" s="69"/>
      <c r="T26" s="70">
        <f>AVERAGE(T8:T24)</f>
        <v>4.7117705882352938</v>
      </c>
      <c r="U26" s="69"/>
      <c r="V26" s="70">
        <f>AVERAGE(V8:V24)</f>
        <v>4.2316117647058817</v>
      </c>
      <c r="W26" s="69"/>
      <c r="X26" s="70">
        <f>AVERAGE(X8:X24)</f>
        <v>4.8231937499999997</v>
      </c>
      <c r="Y26" s="69"/>
      <c r="Z26" s="70">
        <f>AVERAGE(Z8:Z24)</f>
        <v>6.6928588235294129</v>
      </c>
      <c r="AA26" s="71"/>
    </row>
    <row r="27" spans="1:27" x14ac:dyDescent="0.3">
      <c r="A27" s="68" t="s">
        <v>28</v>
      </c>
      <c r="B27" s="69"/>
      <c r="C27" s="69"/>
      <c r="D27" s="70">
        <f>MIN(D8:D24)</f>
        <v>6.4763999999999999</v>
      </c>
      <c r="E27" s="69"/>
      <c r="F27" s="70">
        <f>MIN(F8:F24)</f>
        <v>6.8342999999999998</v>
      </c>
      <c r="G27" s="69"/>
      <c r="H27" s="70">
        <f>MIN(H8:H24)</f>
        <v>6.1898999999999997</v>
      </c>
      <c r="I27" s="69"/>
      <c r="J27" s="70">
        <f>MIN(J8:J24)</f>
        <v>6.4264999999999999</v>
      </c>
      <c r="K27" s="69"/>
      <c r="L27" s="70">
        <f>MIN(L8:L24)</f>
        <v>6.4835000000000003</v>
      </c>
      <c r="M27" s="69"/>
      <c r="N27" s="70">
        <f>MIN(N8:N24)</f>
        <v>5.9112</v>
      </c>
      <c r="O27" s="69"/>
      <c r="P27" s="70">
        <f>MIN(P8:P24)</f>
        <v>5.1616</v>
      </c>
      <c r="Q27" s="69"/>
      <c r="R27" s="70">
        <f>MIN(R8:R24)</f>
        <v>4.2366000000000001</v>
      </c>
      <c r="S27" s="69"/>
      <c r="T27" s="70">
        <f>MIN(T8:T24)</f>
        <v>4.1692999999999998</v>
      </c>
      <c r="U27" s="69"/>
      <c r="V27" s="70">
        <f>MIN(V8:V24)</f>
        <v>3.7524000000000002</v>
      </c>
      <c r="W27" s="69"/>
      <c r="X27" s="70">
        <f>MIN(X8:X24)</f>
        <v>3.9258000000000002</v>
      </c>
      <c r="Y27" s="69"/>
      <c r="Z27" s="70">
        <f>MIN(Z8:Z24)</f>
        <v>4.4462000000000002</v>
      </c>
      <c r="AA27" s="71"/>
    </row>
    <row r="28" spans="1:27" ht="15" thickBot="1" x14ac:dyDescent="0.35">
      <c r="A28" s="72" t="s">
        <v>29</v>
      </c>
      <c r="B28" s="73"/>
      <c r="C28" s="73"/>
      <c r="D28" s="74">
        <f>MAX(D8:D24)</f>
        <v>9.8712</v>
      </c>
      <c r="E28" s="73"/>
      <c r="F28" s="74">
        <f>MAX(F8:F24)</f>
        <v>8.3697999999999997</v>
      </c>
      <c r="G28" s="73"/>
      <c r="H28" s="74">
        <f>MAX(H8:H24)</f>
        <v>7.52</v>
      </c>
      <c r="I28" s="73"/>
      <c r="J28" s="74">
        <f>MAX(J8:J24)</f>
        <v>7.1479999999999997</v>
      </c>
      <c r="K28" s="73"/>
      <c r="L28" s="74">
        <f>MAX(L8:L24)</f>
        <v>7.2046000000000001</v>
      </c>
      <c r="M28" s="73"/>
      <c r="N28" s="74">
        <f>MAX(N8:N24)</f>
        <v>6.5974000000000004</v>
      </c>
      <c r="O28" s="73"/>
      <c r="P28" s="74">
        <f>MAX(P8:P24)</f>
        <v>6.0430000000000001</v>
      </c>
      <c r="Q28" s="73"/>
      <c r="R28" s="74">
        <f>MAX(R8:R24)</f>
        <v>5.2154999999999996</v>
      </c>
      <c r="S28" s="73"/>
      <c r="T28" s="74">
        <f>MAX(T8:T24)</f>
        <v>5.0453000000000001</v>
      </c>
      <c r="U28" s="73"/>
      <c r="V28" s="74">
        <f>MAX(V8:V24)</f>
        <v>4.5602999999999998</v>
      </c>
      <c r="W28" s="73"/>
      <c r="X28" s="74">
        <f>MAX(X8:X24)</f>
        <v>5.2164999999999999</v>
      </c>
      <c r="Y28" s="73"/>
      <c r="Z28" s="74">
        <f>MAX(Z8:Z24)</f>
        <v>7.5175000000000001</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44918</v>
      </c>
      <c r="C8" s="60">
        <f>VLOOKUP($A8,'Return Data'!$B$7:$R$2292,4,0)</f>
        <v>306.86739999999998</v>
      </c>
      <c r="D8" s="60">
        <f>VLOOKUP($A8,'Return Data'!$B$7:$R$2292,5,0)</f>
        <v>7.1737000000000002</v>
      </c>
      <c r="E8" s="61">
        <f t="shared" ref="E8:E24" si="0">RANK(D8,D$8:D$24,0)</f>
        <v>12</v>
      </c>
      <c r="F8" s="60">
        <f>VLOOKUP($A8,'Return Data'!$B$7:$R$2292,6,0)</f>
        <v>7.4424999999999999</v>
      </c>
      <c r="G8" s="61">
        <f t="shared" ref="G8:G24" si="1">RANK(F8,F$8:F$24,0)</f>
        <v>10</v>
      </c>
      <c r="H8" s="60">
        <f>VLOOKUP($A8,'Return Data'!$B$7:$R$2292,7,0)</f>
        <v>6.8754999999999997</v>
      </c>
      <c r="I8" s="61">
        <f t="shared" ref="I8:I24" si="2">RANK(H8,H$8:H$24,0)</f>
        <v>9</v>
      </c>
      <c r="J8" s="60">
        <f>VLOOKUP($A8,'Return Data'!$B$7:$R$2292,8,0)</f>
        <v>6.7325999999999997</v>
      </c>
      <c r="K8" s="61">
        <f t="shared" ref="K8:K24" si="3">RANK(J8,J$8:J$24,0)</f>
        <v>6</v>
      </c>
      <c r="L8" s="60">
        <f>VLOOKUP($A8,'Return Data'!$B$7:$R$2292,9,0)</f>
        <v>6.8137999999999996</v>
      </c>
      <c r="M8" s="61">
        <f t="shared" ref="M8:M24" si="4">RANK(L8,L$8:L$24,0)</f>
        <v>6</v>
      </c>
      <c r="N8" s="60">
        <f>VLOOKUP($A8,'Return Data'!$B$7:$R$2292,10,0)</f>
        <v>6.4122000000000003</v>
      </c>
      <c r="O8" s="61">
        <f t="shared" ref="O8:O24" si="5">RANK(N8,N$8:N$24,0)</f>
        <v>1</v>
      </c>
      <c r="P8" s="60">
        <f>VLOOKUP($A8,'Return Data'!$B$7:$R$2292,11,0)</f>
        <v>5.8653000000000004</v>
      </c>
      <c r="Q8" s="61">
        <f t="shared" ref="Q8:Q24" si="6">RANK(P8,P$8:P$24,0)</f>
        <v>1</v>
      </c>
      <c r="R8" s="60">
        <f>VLOOKUP($A8,'Return Data'!$B$7:$R$2292,12,0)</f>
        <v>4.9298999999999999</v>
      </c>
      <c r="S8" s="61">
        <f t="shared" ref="S8:S24" si="7">RANK(R8,R$8:R$24,0)</f>
        <v>4</v>
      </c>
      <c r="T8" s="60">
        <f>VLOOKUP($A8,'Return Data'!$B$7:$R$2292,13,0)</f>
        <v>4.7908999999999997</v>
      </c>
      <c r="U8" s="61">
        <f t="shared" ref="U8:U24" si="8">RANK(T8,T$8:T$24,0)</f>
        <v>4</v>
      </c>
      <c r="V8" s="60">
        <f>VLOOKUP($A8,'Return Data'!$B$7:$R$2292,17,0)</f>
        <v>4.306</v>
      </c>
      <c r="W8" s="61">
        <f>RANK(V8,V$8:V$24,0)</f>
        <v>3</v>
      </c>
      <c r="X8" s="60">
        <f>VLOOKUP($A8,'Return Data'!$B$7:$R$2292,14,0)</f>
        <v>5.0792000000000002</v>
      </c>
      <c r="Y8" s="61">
        <f>RANK(X8,X$8:X$24,0)</f>
        <v>1</v>
      </c>
      <c r="Z8" s="60">
        <f>VLOOKUP($A8,'Return Data'!$B$7:$R$2292,16,0)</f>
        <v>6.7328999999999999</v>
      </c>
      <c r="AA8" s="62">
        <f t="shared" ref="AA8:AA24" si="9">RANK(Z8,Z$8:Z$24,0)</f>
        <v>10</v>
      </c>
    </row>
    <row r="9" spans="1:27" x14ac:dyDescent="0.3">
      <c r="A9" s="58" t="s">
        <v>1105</v>
      </c>
      <c r="B9" s="59">
        <f>VLOOKUP($A9,'Return Data'!$B$7:$R$2292,3,0)</f>
        <v>44918</v>
      </c>
      <c r="C9" s="60">
        <f>VLOOKUP($A9,'Return Data'!$B$7:$R$2292,4,0)</f>
        <v>1187.5450000000001</v>
      </c>
      <c r="D9" s="60">
        <f>VLOOKUP($A9,'Return Data'!$B$7:$R$2292,5,0)</f>
        <v>7.2182000000000004</v>
      </c>
      <c r="E9" s="61">
        <f t="shared" si="0"/>
        <v>11</v>
      </c>
      <c r="F9" s="60">
        <f>VLOOKUP($A9,'Return Data'!$B$7:$R$2292,6,0)</f>
        <v>7.6117999999999997</v>
      </c>
      <c r="G9" s="61">
        <f t="shared" si="1"/>
        <v>6</v>
      </c>
      <c r="H9" s="60">
        <f>VLOOKUP($A9,'Return Data'!$B$7:$R$2292,7,0)</f>
        <v>7.0549999999999997</v>
      </c>
      <c r="I9" s="61">
        <f t="shared" si="2"/>
        <v>4</v>
      </c>
      <c r="J9" s="60">
        <f>VLOOKUP($A9,'Return Data'!$B$7:$R$2292,8,0)</f>
        <v>6.7461000000000002</v>
      </c>
      <c r="K9" s="61">
        <f t="shared" si="3"/>
        <v>4</v>
      </c>
      <c r="L9" s="60">
        <f>VLOOKUP($A9,'Return Data'!$B$7:$R$2292,9,0)</f>
        <v>6.6982999999999997</v>
      </c>
      <c r="M9" s="61">
        <f t="shared" si="4"/>
        <v>9</v>
      </c>
      <c r="N9" s="60">
        <f>VLOOKUP($A9,'Return Data'!$B$7:$R$2292,10,0)</f>
        <v>6.2416999999999998</v>
      </c>
      <c r="O9" s="61">
        <f t="shared" si="5"/>
        <v>7</v>
      </c>
      <c r="P9" s="60">
        <f>VLOOKUP($A9,'Return Data'!$B$7:$R$2292,11,0)</f>
        <v>5.6962000000000002</v>
      </c>
      <c r="Q9" s="61">
        <f t="shared" si="6"/>
        <v>6</v>
      </c>
      <c r="R9" s="60">
        <f>VLOOKUP($A9,'Return Data'!$B$7:$R$2292,12,0)</f>
        <v>4.8531000000000004</v>
      </c>
      <c r="S9" s="61">
        <f t="shared" si="7"/>
        <v>8</v>
      </c>
      <c r="T9" s="60">
        <f>VLOOKUP($A9,'Return Data'!$B$7:$R$2292,13,0)</f>
        <v>4.7267000000000001</v>
      </c>
      <c r="U9" s="61">
        <f t="shared" si="8"/>
        <v>6</v>
      </c>
      <c r="V9" s="60">
        <f>VLOOKUP($A9,'Return Data'!$B$7:$R$2292,17,0)</f>
        <v>4.2255000000000003</v>
      </c>
      <c r="W9" s="61">
        <f t="shared" ref="W9:W10" si="10">RANK(V9,V$8:V$24,0)</f>
        <v>6</v>
      </c>
      <c r="X9" s="60">
        <f>VLOOKUP($A9,'Return Data'!$B$7:$R$2292,14,0)</f>
        <v>4.8879000000000001</v>
      </c>
      <c r="Y9" s="61">
        <f t="shared" ref="Y9:Y10" si="11">RANK(X9,X$8:X$24,0)</f>
        <v>5</v>
      </c>
      <c r="Z9" s="60">
        <f>VLOOKUP($A9,'Return Data'!$B$7:$R$2292,16,0)</f>
        <v>5.2112999999999996</v>
      </c>
      <c r="AA9" s="62">
        <f t="shared" si="9"/>
        <v>15</v>
      </c>
    </row>
    <row r="10" spans="1:27" x14ac:dyDescent="0.3">
      <c r="A10" s="58" t="s">
        <v>1932</v>
      </c>
      <c r="B10" s="59">
        <f>VLOOKUP($A10,'Return Data'!$B$7:$R$2292,3,0)</f>
        <v>44918</v>
      </c>
      <c r="C10" s="60">
        <f>VLOOKUP($A10,'Return Data'!$B$7:$R$2292,4,0)</f>
        <v>1154.0768</v>
      </c>
      <c r="D10" s="60">
        <f>VLOOKUP($A10,'Return Data'!$B$7:$R$2292,5,0)</f>
        <v>7.6585000000000001</v>
      </c>
      <c r="E10" s="61">
        <f t="shared" si="0"/>
        <v>5</v>
      </c>
      <c r="F10" s="60">
        <f>VLOOKUP($A10,'Return Data'!$B$7:$R$2292,6,0)</f>
        <v>6.907</v>
      </c>
      <c r="G10" s="61">
        <f t="shared" si="1"/>
        <v>15</v>
      </c>
      <c r="H10" s="60">
        <f>VLOOKUP($A10,'Return Data'!$B$7:$R$2292,7,0)</f>
        <v>6.0002000000000004</v>
      </c>
      <c r="I10" s="61">
        <f t="shared" si="2"/>
        <v>16</v>
      </c>
      <c r="J10" s="60">
        <f>VLOOKUP($A10,'Return Data'!$B$7:$R$2292,8,0)</f>
        <v>6.5298999999999996</v>
      </c>
      <c r="K10" s="61">
        <f t="shared" si="3"/>
        <v>12</v>
      </c>
      <c r="L10" s="60">
        <f>VLOOKUP($A10,'Return Data'!$B$7:$R$2292,9,0)</f>
        <v>6.4310999999999998</v>
      </c>
      <c r="M10" s="61">
        <f t="shared" si="4"/>
        <v>13</v>
      </c>
      <c r="N10" s="60">
        <f>VLOOKUP($A10,'Return Data'!$B$7:$R$2292,10,0)</f>
        <v>5.7194000000000003</v>
      </c>
      <c r="O10" s="61">
        <f t="shared" si="5"/>
        <v>15</v>
      </c>
      <c r="P10" s="60">
        <f>VLOOKUP($A10,'Return Data'!$B$7:$R$2292,11,0)</f>
        <v>4.9656000000000002</v>
      </c>
      <c r="Q10" s="61">
        <f t="shared" si="6"/>
        <v>16</v>
      </c>
      <c r="R10" s="60">
        <f>VLOOKUP($A10,'Return Data'!$B$7:$R$2292,12,0)</f>
        <v>4.1672000000000002</v>
      </c>
      <c r="S10" s="61">
        <f t="shared" si="7"/>
        <v>13</v>
      </c>
      <c r="T10" s="60">
        <f>VLOOKUP($A10,'Return Data'!$B$7:$R$2292,13,0)</f>
        <v>4.1052</v>
      </c>
      <c r="U10" s="61">
        <f t="shared" si="8"/>
        <v>13</v>
      </c>
      <c r="V10" s="60">
        <f>VLOOKUP($A10,'Return Data'!$B$7:$R$2292,17,0)</f>
        <v>3.4954000000000001</v>
      </c>
      <c r="W10" s="61">
        <f t="shared" si="10"/>
        <v>15</v>
      </c>
      <c r="X10" s="60">
        <f>VLOOKUP($A10,'Return Data'!$B$7:$R$2292,14,0)</f>
        <v>3.6444999999999999</v>
      </c>
      <c r="Y10" s="61">
        <f t="shared" si="11"/>
        <v>16</v>
      </c>
      <c r="Z10" s="60">
        <f>VLOOKUP($A10,'Return Data'!$B$7:$R$2292,16,0)</f>
        <v>4.1609999999999996</v>
      </c>
      <c r="AA10" s="62">
        <f t="shared" si="9"/>
        <v>16</v>
      </c>
    </row>
    <row r="11" spans="1:27" x14ac:dyDescent="0.3">
      <c r="A11" s="58" t="s">
        <v>1107</v>
      </c>
      <c r="B11" s="59">
        <f>VLOOKUP($A11,'Return Data'!$B$7:$R$2292,3,0)</f>
        <v>44918</v>
      </c>
      <c r="C11" s="60">
        <f>VLOOKUP($A11,'Return Data'!$B$7:$R$2292,4,0)</f>
        <v>44.022500000000001</v>
      </c>
      <c r="D11" s="60">
        <f>VLOOKUP($A11,'Return Data'!$B$7:$R$2292,5,0)</f>
        <v>6.3023999999999996</v>
      </c>
      <c r="E11" s="61">
        <f t="shared" si="0"/>
        <v>17</v>
      </c>
      <c r="F11" s="60">
        <f>VLOOKUP($A11,'Return Data'!$B$7:$R$2292,6,0)</f>
        <v>7.4390000000000001</v>
      </c>
      <c r="G11" s="61">
        <f t="shared" si="1"/>
        <v>11</v>
      </c>
      <c r="H11" s="60">
        <f>VLOOKUP($A11,'Return Data'!$B$7:$R$2292,7,0)</f>
        <v>7.2233000000000001</v>
      </c>
      <c r="I11" s="61">
        <f t="shared" si="2"/>
        <v>2</v>
      </c>
      <c r="J11" s="60">
        <f>VLOOKUP($A11,'Return Data'!$B$7:$R$2292,8,0)</f>
        <v>6.6916000000000002</v>
      </c>
      <c r="K11" s="61">
        <f t="shared" si="3"/>
        <v>9</v>
      </c>
      <c r="L11" s="60">
        <f>VLOOKUP($A11,'Return Data'!$B$7:$R$2292,9,0)</f>
        <v>6.8733000000000004</v>
      </c>
      <c r="M11" s="61">
        <f t="shared" si="4"/>
        <v>2</v>
      </c>
      <c r="N11" s="60">
        <f>VLOOKUP($A11,'Return Data'!$B$7:$R$2292,10,0)</f>
        <v>6.1574999999999998</v>
      </c>
      <c r="O11" s="61">
        <f t="shared" si="5"/>
        <v>9</v>
      </c>
      <c r="P11" s="60">
        <f>VLOOKUP($A11,'Return Data'!$B$7:$R$2292,11,0)</f>
        <v>5.5637999999999996</v>
      </c>
      <c r="Q11" s="61">
        <f t="shared" si="6"/>
        <v>9</v>
      </c>
      <c r="R11" s="60">
        <f>VLOOKUP($A11,'Return Data'!$B$7:$R$2292,12,0)</f>
        <v>3.9843000000000002</v>
      </c>
      <c r="S11" s="61">
        <f t="shared" si="7"/>
        <v>16</v>
      </c>
      <c r="T11" s="60">
        <f>VLOOKUP($A11,'Return Data'!$B$7:$R$2292,13,0)</f>
        <v>3.9161000000000001</v>
      </c>
      <c r="U11" s="61">
        <f t="shared" si="8"/>
        <v>16</v>
      </c>
      <c r="V11" s="60">
        <f>VLOOKUP($A11,'Return Data'!$B$7:$R$2292,17,0)</f>
        <v>3.7673000000000001</v>
      </c>
      <c r="W11" s="61">
        <f t="shared" ref="W11:W24" si="12">RANK(V11,V$8:V$24,0)</f>
        <v>12</v>
      </c>
      <c r="X11" s="60">
        <f>VLOOKUP($A11,'Return Data'!$B$7:$R$2292,14,0)</f>
        <v>4.3993000000000002</v>
      </c>
      <c r="Y11" s="61">
        <f t="shared" ref="Y11:Y19" si="13">RANK(X11,X$8:X$24,0)</f>
        <v>11</v>
      </c>
      <c r="Z11" s="60">
        <f>VLOOKUP($A11,'Return Data'!$B$7:$R$2292,16,0)</f>
        <v>6.5833000000000004</v>
      </c>
      <c r="AA11" s="62">
        <f t="shared" si="9"/>
        <v>12</v>
      </c>
    </row>
    <row r="12" spans="1:27" x14ac:dyDescent="0.3">
      <c r="A12" s="58" t="s">
        <v>1108</v>
      </c>
      <c r="B12" s="59">
        <f>VLOOKUP($A12,'Return Data'!$B$7:$R$2292,3,0)</f>
        <v>44918</v>
      </c>
      <c r="C12" s="60">
        <f>VLOOKUP($A12,'Return Data'!$B$7:$R$2292,4,0)</f>
        <v>41.689300000000003</v>
      </c>
      <c r="D12" s="60">
        <f>VLOOKUP($A12,'Return Data'!$B$7:$R$2292,5,0)</f>
        <v>9.7209000000000003</v>
      </c>
      <c r="E12" s="61">
        <f t="shared" si="0"/>
        <v>1</v>
      </c>
      <c r="F12" s="60">
        <f>VLOOKUP($A12,'Return Data'!$B$7:$R$2292,6,0)</f>
        <v>7.1250999999999998</v>
      </c>
      <c r="G12" s="61">
        <f t="shared" si="1"/>
        <v>14</v>
      </c>
      <c r="H12" s="60">
        <f>VLOOKUP($A12,'Return Data'!$B$7:$R$2292,7,0)</f>
        <v>6.5872999999999999</v>
      </c>
      <c r="I12" s="61">
        <f t="shared" si="2"/>
        <v>13</v>
      </c>
      <c r="J12" s="60">
        <f>VLOOKUP($A12,'Return Data'!$B$7:$R$2292,8,0)</f>
        <v>6.4824999999999999</v>
      </c>
      <c r="K12" s="61">
        <f t="shared" si="3"/>
        <v>14</v>
      </c>
      <c r="L12" s="60">
        <f>VLOOKUP($A12,'Return Data'!$B$7:$R$2292,9,0)</f>
        <v>6.5224000000000002</v>
      </c>
      <c r="M12" s="61">
        <f t="shared" si="4"/>
        <v>12</v>
      </c>
      <c r="N12" s="60">
        <f>VLOOKUP($A12,'Return Data'!$B$7:$R$2292,10,0)</f>
        <v>5.9987000000000004</v>
      </c>
      <c r="O12" s="61">
        <f t="shared" si="5"/>
        <v>12</v>
      </c>
      <c r="P12" s="60">
        <f>VLOOKUP($A12,'Return Data'!$B$7:$R$2292,11,0)</f>
        <v>5.4345999999999997</v>
      </c>
      <c r="Q12" s="61">
        <f t="shared" si="6"/>
        <v>12</v>
      </c>
      <c r="R12" s="60">
        <f>VLOOKUP($A12,'Return Data'!$B$7:$R$2292,12,0)</f>
        <v>4.5239000000000003</v>
      </c>
      <c r="S12" s="61">
        <f t="shared" si="7"/>
        <v>11</v>
      </c>
      <c r="T12" s="60">
        <f>VLOOKUP($A12,'Return Data'!$B$7:$R$2292,13,0)</f>
        <v>4.3452999999999999</v>
      </c>
      <c r="U12" s="61">
        <f t="shared" si="8"/>
        <v>10</v>
      </c>
      <c r="V12" s="60">
        <f>VLOOKUP($A12,'Return Data'!$B$7:$R$2292,17,0)</f>
        <v>3.9556</v>
      </c>
      <c r="W12" s="61">
        <f t="shared" si="12"/>
        <v>10</v>
      </c>
      <c r="X12" s="60">
        <f>VLOOKUP($A12,'Return Data'!$B$7:$R$2292,14,0)</f>
        <v>4.6397000000000004</v>
      </c>
      <c r="Y12" s="61">
        <f t="shared" si="13"/>
        <v>9</v>
      </c>
      <c r="Z12" s="60">
        <f>VLOOKUP($A12,'Return Data'!$B$7:$R$2292,16,0)</f>
        <v>7.0777999999999999</v>
      </c>
      <c r="AA12" s="62">
        <f t="shared" si="9"/>
        <v>5</v>
      </c>
    </row>
    <row r="13" spans="1:27" x14ac:dyDescent="0.3">
      <c r="A13" s="58" t="s">
        <v>1110</v>
      </c>
      <c r="B13" s="59">
        <f>VLOOKUP($A13,'Return Data'!$B$7:$R$2292,3,0)</f>
        <v>44918</v>
      </c>
      <c r="C13" s="60">
        <f>VLOOKUP($A13,'Return Data'!$B$7:$R$2292,4,0)</f>
        <v>4751.4566000000004</v>
      </c>
      <c r="D13" s="60">
        <f>VLOOKUP($A13,'Return Data'!$B$7:$R$2292,5,0)</f>
        <v>7.4114000000000004</v>
      </c>
      <c r="E13" s="61">
        <f t="shared" si="0"/>
        <v>10</v>
      </c>
      <c r="F13" s="60">
        <f>VLOOKUP($A13,'Return Data'!$B$7:$R$2292,6,0)</f>
        <v>7.226</v>
      </c>
      <c r="G13" s="61">
        <f t="shared" si="1"/>
        <v>12</v>
      </c>
      <c r="H13" s="60">
        <f>VLOOKUP($A13,'Return Data'!$B$7:$R$2292,7,0)</f>
        <v>6.8033999999999999</v>
      </c>
      <c r="I13" s="61">
        <f t="shared" si="2"/>
        <v>11</v>
      </c>
      <c r="J13" s="60">
        <f>VLOOKUP($A13,'Return Data'!$B$7:$R$2292,8,0)</f>
        <v>6.7167000000000003</v>
      </c>
      <c r="K13" s="61">
        <f t="shared" si="3"/>
        <v>7</v>
      </c>
      <c r="L13" s="60">
        <f>VLOOKUP($A13,'Return Data'!$B$7:$R$2292,9,0)</f>
        <v>6.8552</v>
      </c>
      <c r="M13" s="61">
        <f t="shared" si="4"/>
        <v>4</v>
      </c>
      <c r="N13" s="60">
        <f>VLOOKUP($A13,'Return Data'!$B$7:$R$2292,10,0)</f>
        <v>6.2561</v>
      </c>
      <c r="O13" s="61">
        <f t="shared" si="5"/>
        <v>5</v>
      </c>
      <c r="P13" s="60">
        <f>VLOOKUP($A13,'Return Data'!$B$7:$R$2292,11,0)</f>
        <v>5.6925999999999997</v>
      </c>
      <c r="Q13" s="61">
        <f t="shared" si="6"/>
        <v>7</v>
      </c>
      <c r="R13" s="60">
        <f>VLOOKUP($A13,'Return Data'!$B$7:$R$2292,12,0)</f>
        <v>4.8415999999999997</v>
      </c>
      <c r="S13" s="61">
        <f t="shared" si="7"/>
        <v>9</v>
      </c>
      <c r="T13" s="60">
        <f>VLOOKUP($A13,'Return Data'!$B$7:$R$2292,13,0)</f>
        <v>4.6772</v>
      </c>
      <c r="U13" s="61">
        <f t="shared" si="8"/>
        <v>7</v>
      </c>
      <c r="V13" s="60">
        <f>VLOOKUP($A13,'Return Data'!$B$7:$R$2292,17,0)</f>
        <v>4.2175000000000002</v>
      </c>
      <c r="W13" s="61">
        <f t="shared" si="12"/>
        <v>7</v>
      </c>
      <c r="X13" s="60">
        <f>VLOOKUP($A13,'Return Data'!$B$7:$R$2292,14,0)</f>
        <v>4.9839000000000002</v>
      </c>
      <c r="Y13" s="61">
        <f t="shared" si="13"/>
        <v>3</v>
      </c>
      <c r="Z13" s="60">
        <f>VLOOKUP($A13,'Return Data'!$B$7:$R$2292,16,0)</f>
        <v>6.9626000000000001</v>
      </c>
      <c r="AA13" s="62">
        <f t="shared" si="9"/>
        <v>9</v>
      </c>
    </row>
    <row r="14" spans="1:27" x14ac:dyDescent="0.3">
      <c r="A14" s="102" t="s">
        <v>2055</v>
      </c>
      <c r="B14" s="59">
        <f>VLOOKUP($A14,'Return Data'!$B$7:$R$2292,3,0)</f>
        <v>44918</v>
      </c>
      <c r="C14" s="60">
        <f>VLOOKUP($A14,'Return Data'!$B$7:$R$2292,4,0)</f>
        <v>33.088795560222003</v>
      </c>
      <c r="D14" s="60">
        <f>VLOOKUP($A14,'Return Data'!$B$7:$R$2292,5,0)</f>
        <v>8.1090999999999998</v>
      </c>
      <c r="E14" s="61">
        <f t="shared" si="0"/>
        <v>2</v>
      </c>
      <c r="F14" s="60">
        <f>VLOOKUP($A14,'Return Data'!$B$7:$R$2292,6,0)</f>
        <v>6.4009999999999998</v>
      </c>
      <c r="G14" s="61">
        <f t="shared" si="1"/>
        <v>17</v>
      </c>
      <c r="H14" s="60">
        <f>VLOOKUP($A14,'Return Data'!$B$7:$R$2292,7,0)</f>
        <v>6.1291000000000002</v>
      </c>
      <c r="I14" s="61">
        <f t="shared" si="2"/>
        <v>15</v>
      </c>
      <c r="J14" s="60">
        <f>VLOOKUP($A14,'Return Data'!$B$7:$R$2292,8,0)</f>
        <v>5.9581999999999997</v>
      </c>
      <c r="K14" s="61">
        <f t="shared" si="3"/>
        <v>16</v>
      </c>
      <c r="L14" s="60">
        <f>VLOOKUP($A14,'Return Data'!$B$7:$R$2292,9,0)</f>
        <v>6.1360999999999999</v>
      </c>
      <c r="M14" s="61">
        <f t="shared" si="4"/>
        <v>16</v>
      </c>
      <c r="N14" s="60">
        <f>VLOOKUP($A14,'Return Data'!$B$7:$R$2292,10,0)</f>
        <v>5.6494</v>
      </c>
      <c r="O14" s="61">
        <f t="shared" si="5"/>
        <v>16</v>
      </c>
      <c r="P14" s="60">
        <f>VLOOKUP($A14,'Return Data'!$B$7:$R$2292,11,0)</f>
        <v>5.0951000000000004</v>
      </c>
      <c r="Q14" s="61">
        <f t="shared" si="6"/>
        <v>15</v>
      </c>
      <c r="R14" s="60">
        <f>VLOOKUP($A14,'Return Data'!$B$7:$R$2292,12,0)</f>
        <v>4.1285999999999996</v>
      </c>
      <c r="S14" s="61">
        <f t="shared" si="7"/>
        <v>14</v>
      </c>
      <c r="T14" s="60">
        <f>VLOOKUP($A14,'Return Data'!$B$7:$R$2292,13,0)</f>
        <v>3.9790999999999999</v>
      </c>
      <c r="U14" s="61">
        <f t="shared" si="8"/>
        <v>14</v>
      </c>
      <c r="V14" s="60">
        <f>VLOOKUP($A14,'Return Data'!$B$7:$R$2292,17,0)</f>
        <v>3.4245000000000001</v>
      </c>
      <c r="W14" s="61">
        <f t="shared" si="12"/>
        <v>17</v>
      </c>
      <c r="X14" s="60">
        <f>VLOOKUP($A14,'Return Data'!$B$7:$R$2292,14,0)</f>
        <v>4.0659999999999998</v>
      </c>
      <c r="Y14" s="61">
        <f t="shared" si="13"/>
        <v>14</v>
      </c>
      <c r="Z14" s="60">
        <f>VLOOKUP($A14,'Return Data'!$B$7:$R$2292,16,0)</f>
        <v>7.1272000000000002</v>
      </c>
      <c r="AA14" s="62">
        <f t="shared" si="9"/>
        <v>4</v>
      </c>
    </row>
    <row r="15" spans="1:27" x14ac:dyDescent="0.3">
      <c r="A15" s="58" t="s">
        <v>1112</v>
      </c>
      <c r="B15" s="59">
        <f>VLOOKUP($A15,'Return Data'!$B$7:$R$2292,3,0)</f>
        <v>44918</v>
      </c>
      <c r="C15" s="60">
        <f>VLOOKUP($A15,'Return Data'!$B$7:$R$2292,4,0)</f>
        <v>314.91789999999997</v>
      </c>
      <c r="D15" s="60">
        <f>VLOOKUP($A15,'Return Data'!$B$7:$R$2292,5,0)</f>
        <v>7.6859999999999999</v>
      </c>
      <c r="E15" s="61">
        <f t="shared" si="0"/>
        <v>4</v>
      </c>
      <c r="F15" s="60">
        <f>VLOOKUP($A15,'Return Data'!$B$7:$R$2292,6,0)</f>
        <v>7.8129999999999997</v>
      </c>
      <c r="G15" s="61">
        <f t="shared" si="1"/>
        <v>2</v>
      </c>
      <c r="H15" s="60">
        <f>VLOOKUP($A15,'Return Data'!$B$7:$R$2292,7,0)</f>
        <v>7.0216000000000003</v>
      </c>
      <c r="I15" s="61">
        <f t="shared" si="2"/>
        <v>6</v>
      </c>
      <c r="J15" s="60">
        <f>VLOOKUP($A15,'Return Data'!$B$7:$R$2292,8,0)</f>
        <v>6.6981999999999999</v>
      </c>
      <c r="K15" s="61">
        <f t="shared" si="3"/>
        <v>8</v>
      </c>
      <c r="L15" s="60">
        <f>VLOOKUP($A15,'Return Data'!$B$7:$R$2292,9,0)</f>
        <v>6.7445000000000004</v>
      </c>
      <c r="M15" s="61">
        <f t="shared" si="4"/>
        <v>7</v>
      </c>
      <c r="N15" s="60">
        <f>VLOOKUP($A15,'Return Data'!$B$7:$R$2292,10,0)</f>
        <v>6.2476000000000003</v>
      </c>
      <c r="O15" s="61">
        <f t="shared" si="5"/>
        <v>6</v>
      </c>
      <c r="P15" s="60">
        <f>VLOOKUP($A15,'Return Data'!$B$7:$R$2292,11,0)</f>
        <v>5.7417999999999996</v>
      </c>
      <c r="Q15" s="61">
        <f t="shared" si="6"/>
        <v>5</v>
      </c>
      <c r="R15" s="60">
        <f>VLOOKUP($A15,'Return Data'!$B$7:$R$2292,12,0)</f>
        <v>4.8559000000000001</v>
      </c>
      <c r="S15" s="61">
        <f t="shared" si="7"/>
        <v>7</v>
      </c>
      <c r="T15" s="60">
        <f>VLOOKUP($A15,'Return Data'!$B$7:$R$2292,13,0)</f>
        <v>4.6656000000000004</v>
      </c>
      <c r="U15" s="61">
        <f t="shared" si="8"/>
        <v>8</v>
      </c>
      <c r="V15" s="60">
        <f>VLOOKUP($A15,'Return Data'!$B$7:$R$2292,17,0)</f>
        <v>4.1737000000000002</v>
      </c>
      <c r="W15" s="61">
        <f t="shared" si="12"/>
        <v>8</v>
      </c>
      <c r="X15" s="60">
        <f>VLOOKUP($A15,'Return Data'!$B$7:$R$2292,14,0)</f>
        <v>4.8545999999999996</v>
      </c>
      <c r="Y15" s="61">
        <f t="shared" si="13"/>
        <v>7</v>
      </c>
      <c r="Z15" s="60">
        <f>VLOOKUP($A15,'Return Data'!$B$7:$R$2292,16,0)</f>
        <v>7.0644</v>
      </c>
      <c r="AA15" s="62">
        <f t="shared" si="9"/>
        <v>6</v>
      </c>
    </row>
    <row r="16" spans="1:27" x14ac:dyDescent="0.3">
      <c r="A16" s="58" t="s">
        <v>1115</v>
      </c>
      <c r="B16" s="59">
        <f>VLOOKUP($A16,'Return Data'!$B$7:$R$2292,3,0)</f>
        <v>44918</v>
      </c>
      <c r="C16" s="60">
        <f>VLOOKUP($A16,'Return Data'!$B$7:$R$2292,4,0)</f>
        <v>33.859699999999997</v>
      </c>
      <c r="D16" s="60">
        <f>VLOOKUP($A16,'Return Data'!$B$7:$R$2292,5,0)</f>
        <v>6.9004000000000003</v>
      </c>
      <c r="E16" s="61">
        <f t="shared" si="0"/>
        <v>14</v>
      </c>
      <c r="F16" s="60">
        <f>VLOOKUP($A16,'Return Data'!$B$7:$R$2292,6,0)</f>
        <v>6.4713000000000003</v>
      </c>
      <c r="G16" s="61">
        <f t="shared" si="1"/>
        <v>16</v>
      </c>
      <c r="H16" s="60">
        <f>VLOOKUP($A16,'Return Data'!$B$7:$R$2292,7,0)</f>
        <v>5.9511000000000003</v>
      </c>
      <c r="I16" s="61">
        <f t="shared" si="2"/>
        <v>17</v>
      </c>
      <c r="J16" s="60">
        <f>VLOOKUP($A16,'Return Data'!$B$7:$R$2292,8,0)</f>
        <v>5.8573000000000004</v>
      </c>
      <c r="K16" s="61">
        <f t="shared" si="3"/>
        <v>17</v>
      </c>
      <c r="L16" s="60">
        <f>VLOOKUP($A16,'Return Data'!$B$7:$R$2292,9,0)</f>
        <v>5.9905999999999997</v>
      </c>
      <c r="M16" s="61">
        <f t="shared" si="4"/>
        <v>17</v>
      </c>
      <c r="N16" s="60">
        <f>VLOOKUP($A16,'Return Data'!$B$7:$R$2292,10,0)</f>
        <v>5.4657</v>
      </c>
      <c r="O16" s="61">
        <f t="shared" si="5"/>
        <v>17</v>
      </c>
      <c r="P16" s="60">
        <f>VLOOKUP($A16,'Return Data'!$B$7:$R$2292,11,0)</f>
        <v>4.9420999999999999</v>
      </c>
      <c r="Q16" s="61">
        <f t="shared" si="6"/>
        <v>17</v>
      </c>
      <c r="R16" s="60">
        <f>VLOOKUP($A16,'Return Data'!$B$7:$R$2292,12,0)</f>
        <v>4.1054000000000004</v>
      </c>
      <c r="S16" s="61">
        <f t="shared" si="7"/>
        <v>15</v>
      </c>
      <c r="T16" s="60">
        <f>VLOOKUP($A16,'Return Data'!$B$7:$R$2292,13,0)</f>
        <v>3.9632999999999998</v>
      </c>
      <c r="U16" s="61">
        <f t="shared" si="8"/>
        <v>15</v>
      </c>
      <c r="V16" s="60">
        <f>VLOOKUP($A16,'Return Data'!$B$7:$R$2292,17,0)</f>
        <v>3.4409000000000001</v>
      </c>
      <c r="W16" s="61">
        <f t="shared" si="12"/>
        <v>16</v>
      </c>
      <c r="X16" s="60">
        <f>VLOOKUP($A16,'Return Data'!$B$7:$R$2292,14,0)</f>
        <v>3.9651000000000001</v>
      </c>
      <c r="Y16" s="61">
        <f t="shared" si="13"/>
        <v>15</v>
      </c>
      <c r="Z16" s="60">
        <f>VLOOKUP($A16,'Return Data'!$B$7:$R$2292,16,0)</f>
        <v>6.3345000000000002</v>
      </c>
      <c r="AA16" s="62">
        <f t="shared" si="9"/>
        <v>13</v>
      </c>
    </row>
    <row r="17" spans="1:27" x14ac:dyDescent="0.3">
      <c r="A17" s="58" t="s">
        <v>1118</v>
      </c>
      <c r="B17" s="59">
        <f>VLOOKUP($A17,'Return Data'!$B$7:$R$2292,3,0)</f>
        <v>44918</v>
      </c>
      <c r="C17" s="60">
        <f>VLOOKUP($A17,'Return Data'!$B$7:$R$2292,4,0)</f>
        <v>2546.3996000000002</v>
      </c>
      <c r="D17" s="60">
        <f>VLOOKUP($A17,'Return Data'!$B$7:$R$2292,5,0)</f>
        <v>6.5102000000000002</v>
      </c>
      <c r="E17" s="61">
        <f t="shared" si="0"/>
        <v>16</v>
      </c>
      <c r="F17" s="60">
        <f>VLOOKUP($A17,'Return Data'!$B$7:$R$2292,6,0)</f>
        <v>7.7778</v>
      </c>
      <c r="G17" s="61">
        <f t="shared" si="1"/>
        <v>3</v>
      </c>
      <c r="H17" s="60">
        <f>VLOOKUP($A17,'Return Data'!$B$7:$R$2292,7,0)</f>
        <v>7.1520000000000001</v>
      </c>
      <c r="I17" s="61">
        <f t="shared" si="2"/>
        <v>3</v>
      </c>
      <c r="J17" s="60">
        <f>VLOOKUP($A17,'Return Data'!$B$7:$R$2292,8,0)</f>
        <v>6.6574</v>
      </c>
      <c r="K17" s="61">
        <f t="shared" si="3"/>
        <v>10</v>
      </c>
      <c r="L17" s="60">
        <f>VLOOKUP($A17,'Return Data'!$B$7:$R$2292,9,0)</f>
        <v>6.6632999999999996</v>
      </c>
      <c r="M17" s="61">
        <f t="shared" si="4"/>
        <v>10</v>
      </c>
      <c r="N17" s="60">
        <f>VLOOKUP($A17,'Return Data'!$B$7:$R$2292,10,0)</f>
        <v>6.0187999999999997</v>
      </c>
      <c r="O17" s="61">
        <f t="shared" si="5"/>
        <v>11</v>
      </c>
      <c r="P17" s="60">
        <f>VLOOKUP($A17,'Return Data'!$B$7:$R$2292,11,0)</f>
        <v>5.4561000000000002</v>
      </c>
      <c r="Q17" s="61">
        <f t="shared" si="6"/>
        <v>11</v>
      </c>
      <c r="R17" s="60">
        <f>VLOOKUP($A17,'Return Data'!$B$7:$R$2292,12,0)</f>
        <v>3.9188000000000001</v>
      </c>
      <c r="S17" s="61">
        <f t="shared" si="7"/>
        <v>17</v>
      </c>
      <c r="T17" s="60">
        <f>VLOOKUP($A17,'Return Data'!$B$7:$R$2292,13,0)</f>
        <v>3.8538999999999999</v>
      </c>
      <c r="U17" s="61">
        <f t="shared" si="8"/>
        <v>17</v>
      </c>
      <c r="V17" s="60">
        <f>VLOOKUP($A17,'Return Data'!$B$7:$R$2292,17,0)</f>
        <v>3.6873999999999998</v>
      </c>
      <c r="W17" s="61">
        <f t="shared" si="12"/>
        <v>13</v>
      </c>
      <c r="X17" s="60">
        <f>VLOOKUP($A17,'Return Data'!$B$7:$R$2292,14,0)</f>
        <v>4.3791000000000002</v>
      </c>
      <c r="Y17" s="61">
        <f t="shared" si="13"/>
        <v>13</v>
      </c>
      <c r="Z17" s="60">
        <f>VLOOKUP($A17,'Return Data'!$B$7:$R$2292,16,0)</f>
        <v>7.2641999999999998</v>
      </c>
      <c r="AA17" s="62">
        <f t="shared" si="9"/>
        <v>2</v>
      </c>
    </row>
    <row r="18" spans="1:27" x14ac:dyDescent="0.3">
      <c r="A18" s="108" t="s">
        <v>1122</v>
      </c>
      <c r="B18" s="59">
        <f>VLOOKUP($A18,'Return Data'!$B$7:$R$2292,3,0)</f>
        <v>44918</v>
      </c>
      <c r="C18" s="60">
        <f>VLOOKUP($A18,'Return Data'!$B$7:$R$2292,4,0)</f>
        <v>3730.0025999999998</v>
      </c>
      <c r="D18" s="60">
        <f>VLOOKUP($A18,'Return Data'!$B$7:$R$2292,5,0)</f>
        <v>7.1576000000000004</v>
      </c>
      <c r="E18" s="61">
        <f t="shared" si="0"/>
        <v>13</v>
      </c>
      <c r="F18" s="60">
        <f>VLOOKUP($A18,'Return Data'!$B$7:$R$2292,6,0)</f>
        <v>7.5026000000000002</v>
      </c>
      <c r="G18" s="61">
        <f t="shared" si="1"/>
        <v>7</v>
      </c>
      <c r="H18" s="60">
        <f>VLOOKUP($A18,'Return Data'!$B$7:$R$2292,7,0)</f>
        <v>6.8651999999999997</v>
      </c>
      <c r="I18" s="61">
        <f t="shared" si="2"/>
        <v>10</v>
      </c>
      <c r="J18" s="60">
        <f>VLOOKUP($A18,'Return Data'!$B$7:$R$2292,8,0)</f>
        <v>6.7329999999999997</v>
      </c>
      <c r="K18" s="61">
        <f t="shared" si="3"/>
        <v>5</v>
      </c>
      <c r="L18" s="60">
        <f>VLOOKUP($A18,'Return Data'!$B$7:$R$2292,9,0)</f>
        <v>6.7249999999999996</v>
      </c>
      <c r="M18" s="61">
        <f t="shared" si="4"/>
        <v>8</v>
      </c>
      <c r="N18" s="60">
        <f>VLOOKUP($A18,'Return Data'!$B$7:$R$2292,10,0)</f>
        <v>6.2072000000000003</v>
      </c>
      <c r="O18" s="61">
        <f t="shared" si="5"/>
        <v>8</v>
      </c>
      <c r="P18" s="60">
        <f>VLOOKUP($A18,'Return Data'!$B$7:$R$2292,11,0)</f>
        <v>5.6803999999999997</v>
      </c>
      <c r="Q18" s="61">
        <f t="shared" si="6"/>
        <v>8</v>
      </c>
      <c r="R18" s="60">
        <f>VLOOKUP($A18,'Return Data'!$B$7:$R$2292,12,0)</f>
        <v>4.9676</v>
      </c>
      <c r="S18" s="61">
        <f t="shared" si="7"/>
        <v>3</v>
      </c>
      <c r="T18" s="60">
        <f>VLOOKUP($A18,'Return Data'!$B$7:$R$2292,13,0)</f>
        <v>4.7973999999999997</v>
      </c>
      <c r="U18" s="61">
        <f t="shared" si="8"/>
        <v>3</v>
      </c>
      <c r="V18" s="60">
        <f>VLOOKUP($A18,'Return Data'!$B$7:$R$2292,17,0)</f>
        <v>4.2309999999999999</v>
      </c>
      <c r="W18" s="61">
        <f t="shared" si="12"/>
        <v>5</v>
      </c>
      <c r="X18" s="60">
        <f>VLOOKUP($A18,'Return Data'!$B$7:$R$2292,14,0)</f>
        <v>4.7091000000000003</v>
      </c>
      <c r="Y18" s="61">
        <f t="shared" si="13"/>
        <v>8</v>
      </c>
      <c r="Z18" s="60">
        <f>VLOOKUP($A18,'Return Data'!$B$7:$R$2292,16,0)</f>
        <v>6.9996999999999998</v>
      </c>
      <c r="AA18" s="62">
        <f t="shared" si="9"/>
        <v>7</v>
      </c>
    </row>
    <row r="19" spans="1:27" x14ac:dyDescent="0.3">
      <c r="A19" s="58" t="s">
        <v>1124</v>
      </c>
      <c r="B19" s="59">
        <f>VLOOKUP($A19,'Return Data'!$B$7:$R$2292,3,0)</f>
        <v>44918</v>
      </c>
      <c r="C19" s="60">
        <f>VLOOKUP($A19,'Return Data'!$B$7:$R$2292,4,0)</f>
        <v>3443.9992999999999</v>
      </c>
      <c r="D19" s="60">
        <f>VLOOKUP($A19,'Return Data'!$B$7:$R$2292,5,0)</f>
        <v>7.5919999999999996</v>
      </c>
      <c r="E19" s="61">
        <f t="shared" si="0"/>
        <v>6</v>
      </c>
      <c r="F19" s="60">
        <f>VLOOKUP($A19,'Return Data'!$B$7:$R$2292,6,0)</f>
        <v>7.7232000000000003</v>
      </c>
      <c r="G19" s="61">
        <f t="shared" si="1"/>
        <v>4</v>
      </c>
      <c r="H19" s="60">
        <f>VLOOKUP($A19,'Return Data'!$B$7:$R$2292,7,0)</f>
        <v>6.9568000000000003</v>
      </c>
      <c r="I19" s="61">
        <f t="shared" si="2"/>
        <v>8</v>
      </c>
      <c r="J19" s="60">
        <f>VLOOKUP($A19,'Return Data'!$B$7:$R$2292,8,0)</f>
        <v>6.8122999999999996</v>
      </c>
      <c r="K19" s="61">
        <f t="shared" si="3"/>
        <v>3</v>
      </c>
      <c r="L19" s="60">
        <f>VLOOKUP($A19,'Return Data'!$B$7:$R$2292,9,0)</f>
        <v>6.8554000000000004</v>
      </c>
      <c r="M19" s="61">
        <f t="shared" si="4"/>
        <v>3</v>
      </c>
      <c r="N19" s="60">
        <f>VLOOKUP($A19,'Return Data'!$B$7:$R$2292,10,0)</f>
        <v>6.3464</v>
      </c>
      <c r="O19" s="61">
        <f t="shared" si="5"/>
        <v>3</v>
      </c>
      <c r="P19" s="60">
        <f>VLOOKUP($A19,'Return Data'!$B$7:$R$2292,11,0)</f>
        <v>5.8643000000000001</v>
      </c>
      <c r="Q19" s="61">
        <f t="shared" si="6"/>
        <v>2</v>
      </c>
      <c r="R19" s="60">
        <f>VLOOKUP($A19,'Return Data'!$B$7:$R$2292,12,0)</f>
        <v>5.0955000000000004</v>
      </c>
      <c r="S19" s="61">
        <f t="shared" si="7"/>
        <v>1</v>
      </c>
      <c r="T19" s="60">
        <f>VLOOKUP($A19,'Return Data'!$B$7:$R$2292,13,0)</f>
        <v>4.9276999999999997</v>
      </c>
      <c r="U19" s="61">
        <f t="shared" si="8"/>
        <v>1</v>
      </c>
      <c r="V19" s="60">
        <f>VLOOKUP($A19,'Return Data'!$B$7:$R$2292,17,0)</f>
        <v>4.3517999999999999</v>
      </c>
      <c r="W19" s="61">
        <f t="shared" si="12"/>
        <v>1</v>
      </c>
      <c r="X19" s="60">
        <f>VLOOKUP($A19,'Return Data'!$B$7:$R$2292,14,0)</f>
        <v>4.8903999999999996</v>
      </c>
      <c r="Y19" s="61">
        <f t="shared" si="13"/>
        <v>4</v>
      </c>
      <c r="Z19" s="60">
        <f>VLOOKUP($A19,'Return Data'!$B$7:$R$2292,16,0)</f>
        <v>7.3072999999999997</v>
      </c>
      <c r="AA19" s="62">
        <f t="shared" si="9"/>
        <v>1</v>
      </c>
    </row>
    <row r="20" spans="1:27" x14ac:dyDescent="0.3">
      <c r="A20" s="58" t="s">
        <v>1127</v>
      </c>
      <c r="B20" s="59">
        <f>VLOOKUP($A20,'Return Data'!$B$7:$R$2292,3,0)</f>
        <v>44918</v>
      </c>
      <c r="C20" s="60">
        <f>VLOOKUP($A20,'Return Data'!$B$7:$R$2292,4,0)</f>
        <v>1110.9005999999999</v>
      </c>
      <c r="D20" s="60">
        <f>VLOOKUP($A20,'Return Data'!$B$7:$R$2292,5,0)</f>
        <v>6.5690999999999997</v>
      </c>
      <c r="E20" s="61">
        <f t="shared" si="0"/>
        <v>15</v>
      </c>
      <c r="F20" s="60">
        <f>VLOOKUP($A20,'Return Data'!$B$7:$R$2292,6,0)</f>
        <v>7.4542000000000002</v>
      </c>
      <c r="G20" s="61">
        <f t="shared" si="1"/>
        <v>9</v>
      </c>
      <c r="H20" s="60">
        <f>VLOOKUP($A20,'Return Data'!$B$7:$R$2292,7,0)</f>
        <v>6.9714999999999998</v>
      </c>
      <c r="I20" s="61">
        <f t="shared" si="2"/>
        <v>7</v>
      </c>
      <c r="J20" s="60">
        <f>VLOOKUP($A20,'Return Data'!$B$7:$R$2292,8,0)</f>
        <v>6.4988999999999999</v>
      </c>
      <c r="K20" s="61">
        <f t="shared" si="3"/>
        <v>13</v>
      </c>
      <c r="L20" s="60">
        <f>VLOOKUP($A20,'Return Data'!$B$7:$R$2292,9,0)</f>
        <v>6.6014999999999997</v>
      </c>
      <c r="M20" s="61">
        <f t="shared" si="4"/>
        <v>11</v>
      </c>
      <c r="N20" s="60">
        <f>VLOOKUP($A20,'Return Data'!$B$7:$R$2292,10,0)</f>
        <v>6.0240999999999998</v>
      </c>
      <c r="O20" s="61">
        <f t="shared" si="5"/>
        <v>10</v>
      </c>
      <c r="P20" s="60">
        <f>VLOOKUP($A20,'Return Data'!$B$7:$R$2292,11,0)</f>
        <v>5.1989000000000001</v>
      </c>
      <c r="Q20" s="61">
        <f t="shared" si="6"/>
        <v>14</v>
      </c>
      <c r="R20" s="60">
        <f>VLOOKUP($A20,'Return Data'!$B$7:$R$2292,12,0)</f>
        <v>4.5964</v>
      </c>
      <c r="S20" s="61">
        <f t="shared" si="7"/>
        <v>10</v>
      </c>
      <c r="T20" s="60">
        <f>VLOOKUP($A20,'Return Data'!$B$7:$R$2292,13,0)</f>
        <v>4.3235999999999999</v>
      </c>
      <c r="U20" s="61">
        <f t="shared" si="8"/>
        <v>11</v>
      </c>
      <c r="V20" s="60">
        <f>VLOOKUP($A20,'Return Data'!$B$7:$R$2292,17,0)</f>
        <v>3.5707</v>
      </c>
      <c r="W20" s="61">
        <f t="shared" si="12"/>
        <v>14</v>
      </c>
      <c r="X20" s="60"/>
      <c r="Y20" s="61"/>
      <c r="Z20" s="60">
        <f>VLOOKUP($A20,'Return Data'!$B$7:$R$2292,16,0)</f>
        <v>3.8275000000000001</v>
      </c>
      <c r="AA20" s="62">
        <f t="shared" si="9"/>
        <v>17</v>
      </c>
    </row>
    <row r="21" spans="1:27" x14ac:dyDescent="0.3">
      <c r="A21" s="58" t="s">
        <v>1131</v>
      </c>
      <c r="B21" s="59">
        <f>VLOOKUP($A21,'Return Data'!$B$7:$R$2292,3,0)</f>
        <v>44918</v>
      </c>
      <c r="C21" s="60">
        <f>VLOOKUP($A21,'Return Data'!$B$7:$R$2292,4,0)</f>
        <v>34.759700000000002</v>
      </c>
      <c r="D21" s="60">
        <f>VLOOKUP($A21,'Return Data'!$B$7:$R$2292,5,0)</f>
        <v>7.4569999999999999</v>
      </c>
      <c r="E21" s="61">
        <f t="shared" si="0"/>
        <v>9</v>
      </c>
      <c r="F21" s="60">
        <f>VLOOKUP($A21,'Return Data'!$B$7:$R$2292,6,0)</f>
        <v>7.1797000000000004</v>
      </c>
      <c r="G21" s="61">
        <f t="shared" si="1"/>
        <v>13</v>
      </c>
      <c r="H21" s="60">
        <f>VLOOKUP($A21,'Return Data'!$B$7:$R$2292,7,0)</f>
        <v>6.4733999999999998</v>
      </c>
      <c r="I21" s="61">
        <f t="shared" si="2"/>
        <v>14</v>
      </c>
      <c r="J21" s="60">
        <f>VLOOKUP($A21,'Return Data'!$B$7:$R$2292,8,0)</f>
        <v>6.3307000000000002</v>
      </c>
      <c r="K21" s="61">
        <f t="shared" si="3"/>
        <v>15</v>
      </c>
      <c r="L21" s="60">
        <f>VLOOKUP($A21,'Return Data'!$B$7:$R$2292,9,0)</f>
        <v>6.3083999999999998</v>
      </c>
      <c r="M21" s="61">
        <f t="shared" si="4"/>
        <v>15</v>
      </c>
      <c r="N21" s="60">
        <f>VLOOKUP($A21,'Return Data'!$B$7:$R$2292,10,0)</f>
        <v>5.8311999999999999</v>
      </c>
      <c r="O21" s="61">
        <f t="shared" si="5"/>
        <v>14</v>
      </c>
      <c r="P21" s="60">
        <f>VLOOKUP($A21,'Return Data'!$B$7:$R$2292,11,0)</f>
        <v>5.2984999999999998</v>
      </c>
      <c r="Q21" s="61">
        <f t="shared" si="6"/>
        <v>13</v>
      </c>
      <c r="R21" s="60">
        <f>VLOOKUP($A21,'Return Data'!$B$7:$R$2292,12,0)</f>
        <v>4.3791000000000002</v>
      </c>
      <c r="S21" s="61">
        <f t="shared" si="7"/>
        <v>12</v>
      </c>
      <c r="T21" s="60">
        <f>VLOOKUP($A21,'Return Data'!$B$7:$R$2292,13,0)</f>
        <v>4.2413999999999996</v>
      </c>
      <c r="U21" s="61">
        <f t="shared" si="8"/>
        <v>12</v>
      </c>
      <c r="V21" s="60">
        <f>VLOOKUP($A21,'Return Data'!$B$7:$R$2292,17,0)</f>
        <v>3.7847</v>
      </c>
      <c r="W21" s="61">
        <f t="shared" si="12"/>
        <v>11</v>
      </c>
      <c r="X21" s="60">
        <f>VLOOKUP($A21,'Return Data'!$B$7:$R$2292,14,0)</f>
        <v>4.4099000000000004</v>
      </c>
      <c r="Y21" s="61">
        <f>RANK(X21,X$8:X$24,0)</f>
        <v>10</v>
      </c>
      <c r="Z21" s="60">
        <f>VLOOKUP($A21,'Return Data'!$B$7:$R$2292,16,0)</f>
        <v>6.984</v>
      </c>
      <c r="AA21" s="62">
        <f t="shared" si="9"/>
        <v>8</v>
      </c>
    </row>
    <row r="22" spans="1:27" x14ac:dyDescent="0.3">
      <c r="A22" s="58" t="s">
        <v>1133</v>
      </c>
      <c r="B22" s="59">
        <f>VLOOKUP($A22,'Return Data'!$B$7:$R$2292,3,0)</f>
        <v>44918</v>
      </c>
      <c r="C22" s="60">
        <f>VLOOKUP($A22,'Return Data'!$B$7:$R$2292,4,0)</f>
        <v>12.5154</v>
      </c>
      <c r="D22" s="60">
        <f>VLOOKUP($A22,'Return Data'!$B$7:$R$2292,5,0)</f>
        <v>7.5842000000000001</v>
      </c>
      <c r="E22" s="61">
        <f t="shared" si="0"/>
        <v>7</v>
      </c>
      <c r="F22" s="60">
        <f>VLOOKUP($A22,'Return Data'!$B$7:$R$2292,6,0)</f>
        <v>7.4901</v>
      </c>
      <c r="G22" s="61">
        <f t="shared" si="1"/>
        <v>8</v>
      </c>
      <c r="H22" s="60">
        <f>VLOOKUP($A22,'Return Data'!$B$7:$R$2292,7,0)</f>
        <v>6.7580999999999998</v>
      </c>
      <c r="I22" s="61">
        <f t="shared" si="2"/>
        <v>12</v>
      </c>
      <c r="J22" s="60">
        <f>VLOOKUP($A22,'Return Data'!$B$7:$R$2292,8,0)</f>
        <v>6.5785</v>
      </c>
      <c r="K22" s="61">
        <f t="shared" si="3"/>
        <v>11</v>
      </c>
      <c r="L22" s="60">
        <f>VLOOKUP($A22,'Return Data'!$B$7:$R$2292,9,0)</f>
        <v>6.3912000000000004</v>
      </c>
      <c r="M22" s="61">
        <f t="shared" si="4"/>
        <v>14</v>
      </c>
      <c r="N22" s="60">
        <f>VLOOKUP($A22,'Return Data'!$B$7:$R$2292,10,0)</f>
        <v>5.9650999999999996</v>
      </c>
      <c r="O22" s="61">
        <f t="shared" si="5"/>
        <v>13</v>
      </c>
      <c r="P22" s="60">
        <f>VLOOKUP($A22,'Return Data'!$B$7:$R$2292,11,0)</f>
        <v>5.4805999999999999</v>
      </c>
      <c r="Q22" s="61">
        <f t="shared" si="6"/>
        <v>10</v>
      </c>
      <c r="R22" s="60">
        <f>VLOOKUP($A22,'Return Data'!$B$7:$R$2292,12,0)</f>
        <v>4.9286000000000003</v>
      </c>
      <c r="S22" s="61">
        <f t="shared" si="7"/>
        <v>5</v>
      </c>
      <c r="T22" s="60">
        <f>VLOOKUP($A22,'Return Data'!$B$7:$R$2292,13,0)</f>
        <v>4.58</v>
      </c>
      <c r="U22" s="61">
        <f t="shared" si="8"/>
        <v>9</v>
      </c>
      <c r="V22" s="60">
        <f>VLOOKUP($A22,'Return Data'!$B$7:$R$2292,17,0)</f>
        <v>3.9769999999999999</v>
      </c>
      <c r="W22" s="61">
        <f t="shared" si="12"/>
        <v>9</v>
      </c>
      <c r="X22" s="60">
        <f>VLOOKUP($A22,'Return Data'!$B$7:$R$2292,14,0)</f>
        <v>4.3799000000000001</v>
      </c>
      <c r="Y22" s="61">
        <f>RANK(X22,X$8:X$24,0)</f>
        <v>12</v>
      </c>
      <c r="Z22" s="60">
        <f>VLOOKUP($A22,'Return Data'!$B$7:$R$2292,16,0)</f>
        <v>5.4292999999999996</v>
      </c>
      <c r="AA22" s="62">
        <f t="shared" si="9"/>
        <v>14</v>
      </c>
    </row>
    <row r="23" spans="1:27" x14ac:dyDescent="0.3">
      <c r="A23" s="58" t="s">
        <v>1135</v>
      </c>
      <c r="B23" s="59">
        <f>VLOOKUP($A23,'Return Data'!$B$7:$R$2292,3,0)</f>
        <v>44918</v>
      </c>
      <c r="C23" s="60">
        <f>VLOOKUP($A23,'Return Data'!$B$7:$R$2292,4,0)</f>
        <v>3919.0401999999999</v>
      </c>
      <c r="D23" s="60">
        <f>VLOOKUP($A23,'Return Data'!$B$7:$R$2292,5,0)</f>
        <v>7.4644000000000004</v>
      </c>
      <c r="E23" s="61">
        <f t="shared" si="0"/>
        <v>8</v>
      </c>
      <c r="F23" s="60">
        <f>VLOOKUP($A23,'Return Data'!$B$7:$R$2292,6,0)</f>
        <v>7.6950000000000003</v>
      </c>
      <c r="G23" s="61">
        <f t="shared" si="1"/>
        <v>5</v>
      </c>
      <c r="H23" s="60">
        <f>VLOOKUP($A23,'Return Data'!$B$7:$R$2292,7,0)</f>
        <v>7.0274999999999999</v>
      </c>
      <c r="I23" s="61">
        <f t="shared" si="2"/>
        <v>5</v>
      </c>
      <c r="J23" s="60">
        <f>VLOOKUP($A23,'Return Data'!$B$7:$R$2292,8,0)</f>
        <v>6.8724999999999996</v>
      </c>
      <c r="K23" s="61">
        <f t="shared" si="3"/>
        <v>2</v>
      </c>
      <c r="L23" s="60">
        <f>VLOOKUP($A23,'Return Data'!$B$7:$R$2292,9,0)</f>
        <v>6.9379</v>
      </c>
      <c r="M23" s="61">
        <f t="shared" si="4"/>
        <v>1</v>
      </c>
      <c r="N23" s="60">
        <f>VLOOKUP($A23,'Return Data'!$B$7:$R$2292,10,0)</f>
        <v>6.3261000000000003</v>
      </c>
      <c r="O23" s="61">
        <f t="shared" si="5"/>
        <v>4</v>
      </c>
      <c r="P23" s="60">
        <f>VLOOKUP($A23,'Return Data'!$B$7:$R$2292,11,0)</f>
        <v>5.7876000000000003</v>
      </c>
      <c r="Q23" s="61">
        <f t="shared" si="6"/>
        <v>4</v>
      </c>
      <c r="R23" s="60">
        <f>VLOOKUP($A23,'Return Data'!$B$7:$R$2292,12,0)</f>
        <v>4.8882000000000003</v>
      </c>
      <c r="S23" s="61">
        <f t="shared" si="7"/>
        <v>6</v>
      </c>
      <c r="T23" s="60">
        <f>VLOOKUP($A23,'Return Data'!$B$7:$R$2292,13,0)</f>
        <v>4.7389999999999999</v>
      </c>
      <c r="U23" s="61">
        <f t="shared" si="8"/>
        <v>5</v>
      </c>
      <c r="V23" s="60">
        <f>VLOOKUP($A23,'Return Data'!$B$7:$R$2292,17,0)</f>
        <v>4.3230000000000004</v>
      </c>
      <c r="W23" s="61">
        <f t="shared" si="12"/>
        <v>2</v>
      </c>
      <c r="X23" s="60">
        <f>VLOOKUP($A23,'Return Data'!$B$7:$R$2292,14,0)</f>
        <v>5.0058999999999996</v>
      </c>
      <c r="Y23" s="61">
        <f>RANK(X23,X$8:X$24,0)</f>
        <v>2</v>
      </c>
      <c r="Z23" s="60">
        <f>VLOOKUP($A23,'Return Data'!$B$7:$R$2292,16,0)</f>
        <v>6.6410999999999998</v>
      </c>
      <c r="AA23" s="62">
        <f t="shared" si="9"/>
        <v>11</v>
      </c>
    </row>
    <row r="24" spans="1:27" x14ac:dyDescent="0.3">
      <c r="A24" s="58" t="s">
        <v>1137</v>
      </c>
      <c r="B24" s="59">
        <f>VLOOKUP($A24,'Return Data'!$B$7:$R$2292,3,0)</f>
        <v>44918</v>
      </c>
      <c r="C24" s="60">
        <f>VLOOKUP($A24,'Return Data'!$B$7:$R$2292,4,0)</f>
        <v>2556.8809999999999</v>
      </c>
      <c r="D24" s="60">
        <f>VLOOKUP($A24,'Return Data'!$B$7:$R$2292,5,0)</f>
        <v>7.883</v>
      </c>
      <c r="E24" s="61">
        <f t="shared" si="0"/>
        <v>3</v>
      </c>
      <c r="F24" s="60">
        <f>VLOOKUP($A24,'Return Data'!$B$7:$R$2292,6,0)</f>
        <v>8.3000000000000007</v>
      </c>
      <c r="G24" s="61">
        <f t="shared" si="1"/>
        <v>1</v>
      </c>
      <c r="H24" s="60">
        <f>VLOOKUP($A24,'Return Data'!$B$7:$R$2292,7,0)</f>
        <v>7.4497999999999998</v>
      </c>
      <c r="I24" s="61">
        <f t="shared" si="2"/>
        <v>1</v>
      </c>
      <c r="J24" s="60">
        <f>VLOOKUP($A24,'Return Data'!$B$7:$R$2292,8,0)</f>
        <v>6.9744000000000002</v>
      </c>
      <c r="K24" s="61">
        <f t="shared" si="3"/>
        <v>1</v>
      </c>
      <c r="L24" s="60">
        <f>VLOOKUP($A24,'Return Data'!$B$7:$R$2292,9,0)</f>
        <v>6.8163</v>
      </c>
      <c r="M24" s="61">
        <f t="shared" si="4"/>
        <v>5</v>
      </c>
      <c r="N24" s="60">
        <f>VLOOKUP($A24,'Return Data'!$B$7:$R$2292,10,0)</f>
        <v>6.3902000000000001</v>
      </c>
      <c r="O24" s="61">
        <f t="shared" si="5"/>
        <v>2</v>
      </c>
      <c r="P24" s="60">
        <f>VLOOKUP($A24,'Return Data'!$B$7:$R$2292,11,0)</f>
        <v>5.8064</v>
      </c>
      <c r="Q24" s="61">
        <f t="shared" si="6"/>
        <v>3</v>
      </c>
      <c r="R24" s="60">
        <f>VLOOKUP($A24,'Return Data'!$B$7:$R$2292,12,0)</f>
        <v>5.0073999999999996</v>
      </c>
      <c r="S24" s="61">
        <f t="shared" si="7"/>
        <v>2</v>
      </c>
      <c r="T24" s="60">
        <f>VLOOKUP($A24,'Return Data'!$B$7:$R$2292,13,0)</f>
        <v>4.8487999999999998</v>
      </c>
      <c r="U24" s="61">
        <f t="shared" si="8"/>
        <v>2</v>
      </c>
      <c r="V24" s="60">
        <f>VLOOKUP($A24,'Return Data'!$B$7:$R$2292,17,0)</f>
        <v>4.2941000000000003</v>
      </c>
      <c r="W24" s="61">
        <f t="shared" si="12"/>
        <v>4</v>
      </c>
      <c r="X24" s="60">
        <f>VLOOKUP($A24,'Return Data'!$B$7:$R$2292,14,0)</f>
        <v>4.8735999999999997</v>
      </c>
      <c r="Y24" s="61">
        <f>RANK(X24,X$8:X$24,0)</f>
        <v>6</v>
      </c>
      <c r="Z24" s="60">
        <f>VLOOKUP($A24,'Return Data'!$B$7:$R$2292,16,0)</f>
        <v>7.2203999999999997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7.435182352941176</v>
      </c>
      <c r="E26" s="69"/>
      <c r="F26" s="70">
        <f>AVERAGE(F8:F24)</f>
        <v>7.3858411764705876</v>
      </c>
      <c r="G26" s="69"/>
      <c r="H26" s="70">
        <f>AVERAGE(H8:H24)</f>
        <v>6.7824</v>
      </c>
      <c r="I26" s="69"/>
      <c r="J26" s="70">
        <f>AVERAGE(J8:J24)</f>
        <v>6.5806352941176485</v>
      </c>
      <c r="K26" s="69"/>
      <c r="L26" s="70">
        <f>AVERAGE(L8:L24)</f>
        <v>6.609664705882353</v>
      </c>
      <c r="M26" s="69"/>
      <c r="N26" s="70">
        <f>AVERAGE(N8:N24)</f>
        <v>6.0739647058823527</v>
      </c>
      <c r="O26" s="69"/>
      <c r="P26" s="70">
        <f>AVERAGE(P8:P24)</f>
        <v>5.5041117647058817</v>
      </c>
      <c r="Q26" s="69"/>
      <c r="R26" s="70">
        <f>AVERAGE(R8:R24)</f>
        <v>4.5983235294117648</v>
      </c>
      <c r="S26" s="69"/>
      <c r="T26" s="70">
        <f>AVERAGE(T8:T24)</f>
        <v>4.4400705882352938</v>
      </c>
      <c r="U26" s="69"/>
      <c r="V26" s="70">
        <f>AVERAGE(V8:V24)</f>
        <v>3.9544764705882356</v>
      </c>
      <c r="W26" s="69"/>
      <c r="X26" s="70">
        <f>AVERAGE(X8:X24)</f>
        <v>4.5730062499999997</v>
      </c>
      <c r="Y26" s="69"/>
      <c r="Z26" s="70">
        <f>AVERAGE(Z8:Z24)</f>
        <v>6.4075588235294108</v>
      </c>
      <c r="AA26" s="71"/>
    </row>
    <row r="27" spans="1:27" x14ac:dyDescent="0.3">
      <c r="A27" s="68" t="s">
        <v>28</v>
      </c>
      <c r="B27" s="69"/>
      <c r="C27" s="69"/>
      <c r="D27" s="70">
        <f>MIN(D8:D24)</f>
        <v>6.3023999999999996</v>
      </c>
      <c r="E27" s="69"/>
      <c r="F27" s="70">
        <f>MIN(F8:F24)</f>
        <v>6.4009999999999998</v>
      </c>
      <c r="G27" s="69"/>
      <c r="H27" s="70">
        <f>MIN(H8:H24)</f>
        <v>5.9511000000000003</v>
      </c>
      <c r="I27" s="69"/>
      <c r="J27" s="70">
        <f>MIN(J8:J24)</f>
        <v>5.8573000000000004</v>
      </c>
      <c r="K27" s="69"/>
      <c r="L27" s="70">
        <f>MIN(L8:L24)</f>
        <v>5.9905999999999997</v>
      </c>
      <c r="M27" s="69"/>
      <c r="N27" s="70">
        <f>MIN(N8:N24)</f>
        <v>5.4657</v>
      </c>
      <c r="O27" s="69"/>
      <c r="P27" s="70">
        <f>MIN(P8:P24)</f>
        <v>4.9420999999999999</v>
      </c>
      <c r="Q27" s="69"/>
      <c r="R27" s="70">
        <f>MIN(R8:R24)</f>
        <v>3.9188000000000001</v>
      </c>
      <c r="S27" s="69"/>
      <c r="T27" s="70">
        <f>MIN(T8:T24)</f>
        <v>3.8538999999999999</v>
      </c>
      <c r="U27" s="69"/>
      <c r="V27" s="70">
        <f>MIN(V8:V24)</f>
        <v>3.4245000000000001</v>
      </c>
      <c r="W27" s="69"/>
      <c r="X27" s="70">
        <f>MIN(X8:X24)</f>
        <v>3.6444999999999999</v>
      </c>
      <c r="Y27" s="69"/>
      <c r="Z27" s="70">
        <f>MIN(Z8:Z24)</f>
        <v>3.8275000000000001</v>
      </c>
      <c r="AA27" s="71"/>
    </row>
    <row r="28" spans="1:27" ht="15" thickBot="1" x14ac:dyDescent="0.35">
      <c r="A28" s="72" t="s">
        <v>29</v>
      </c>
      <c r="B28" s="73"/>
      <c r="C28" s="73"/>
      <c r="D28" s="74">
        <f>MAX(D8:D24)</f>
        <v>9.7209000000000003</v>
      </c>
      <c r="E28" s="73"/>
      <c r="F28" s="74">
        <f>MAX(F8:F24)</f>
        <v>8.3000000000000007</v>
      </c>
      <c r="G28" s="73"/>
      <c r="H28" s="74">
        <f>MAX(H8:H24)</f>
        <v>7.4497999999999998</v>
      </c>
      <c r="I28" s="73"/>
      <c r="J28" s="74">
        <f>MAX(J8:J24)</f>
        <v>6.9744000000000002</v>
      </c>
      <c r="K28" s="73"/>
      <c r="L28" s="74">
        <f>MAX(L8:L24)</f>
        <v>6.9379</v>
      </c>
      <c r="M28" s="73"/>
      <c r="N28" s="74">
        <f>MAX(N8:N24)</f>
        <v>6.4122000000000003</v>
      </c>
      <c r="O28" s="73"/>
      <c r="P28" s="74">
        <f>MAX(P8:P24)</f>
        <v>5.8653000000000004</v>
      </c>
      <c r="Q28" s="73"/>
      <c r="R28" s="74">
        <f>MAX(R8:R24)</f>
        <v>5.0955000000000004</v>
      </c>
      <c r="S28" s="73"/>
      <c r="T28" s="74">
        <f>MAX(T8:T24)</f>
        <v>4.9276999999999997</v>
      </c>
      <c r="U28" s="73"/>
      <c r="V28" s="74">
        <f>MAX(V8:V24)</f>
        <v>4.3517999999999999</v>
      </c>
      <c r="W28" s="73"/>
      <c r="X28" s="74">
        <f>MAX(X8:X24)</f>
        <v>5.0792000000000002</v>
      </c>
      <c r="Y28" s="73"/>
      <c r="Z28" s="74">
        <f>MAX(Z8:Z24)</f>
        <v>7.3072999999999997</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44918</v>
      </c>
      <c r="C8" s="60">
        <f>VLOOKUP($A8,'Return Data'!$B$7:$R$2292,4,0)</f>
        <v>32.669600000000003</v>
      </c>
      <c r="D8" s="60">
        <f>VLOOKUP($A8,'Return Data'!$B$7:$R$2292,10,0)</f>
        <v>-0.2878</v>
      </c>
      <c r="E8" s="61">
        <f t="shared" ref="E8:E15" si="0">RANK(D8,D$8:D$15,0)</f>
        <v>8</v>
      </c>
      <c r="F8" s="60">
        <f>VLOOKUP($A8,'Return Data'!$B$7:$R$2292,11,0)</f>
        <v>8.8257999999999992</v>
      </c>
      <c r="G8" s="61">
        <f t="shared" ref="G8:G15" si="1">RANK(F8,F$8:F$15,0)</f>
        <v>8</v>
      </c>
      <c r="H8" s="60">
        <f>VLOOKUP($A8,'Return Data'!$B$7:$R$2292,12,0)</f>
        <v>-2.0078999999999998</v>
      </c>
      <c r="I8" s="61">
        <f t="shared" ref="I8:I15" si="2">RANK(H8,H$8:H$15,0)</f>
        <v>8</v>
      </c>
      <c r="J8" s="60">
        <f>VLOOKUP($A8,'Return Data'!$B$7:$R$2292,13,0)</f>
        <v>-4.2834000000000003</v>
      </c>
      <c r="K8" s="61">
        <f t="shared" ref="K8:K15" si="3">RANK(J8,J$8:J$15,0)</f>
        <v>8</v>
      </c>
      <c r="L8" s="60">
        <f>VLOOKUP($A8,'Return Data'!$B$7:$R$2292,17,0)</f>
        <v>9.5471000000000004</v>
      </c>
      <c r="M8" s="61">
        <f t="shared" ref="M8:M15" si="4">RANK(L8,L$8:L$15,0)</f>
        <v>6</v>
      </c>
      <c r="N8" s="60">
        <f>VLOOKUP($A8,'Return Data'!$B$7:$R$2292,14,0)</f>
        <v>12.2011</v>
      </c>
      <c r="O8" s="61">
        <f t="shared" ref="O8:O13" si="5">RANK(N8,N$8:N$15,0)</f>
        <v>4</v>
      </c>
      <c r="P8" s="60">
        <f>VLOOKUP($A8,'Return Data'!$B$7:$R$2292,15,0)</f>
        <v>11.2728</v>
      </c>
      <c r="Q8" s="61">
        <f t="shared" ref="Q8:Q13" si="6">RANK(P8,P$8:P$15,0)</f>
        <v>3</v>
      </c>
      <c r="R8" s="60">
        <f>VLOOKUP($A8,'Return Data'!$B$7:$R$2292,16,0)</f>
        <v>9.94</v>
      </c>
      <c r="S8" s="62">
        <f t="shared" ref="S8:S15" si="7">RANK(R8,R$8:R$15,0)</f>
        <v>6</v>
      </c>
    </row>
    <row r="9" spans="1:20" x14ac:dyDescent="0.3">
      <c r="A9" s="58" t="s">
        <v>1143</v>
      </c>
      <c r="B9" s="59">
        <f>VLOOKUP($A9,'Return Data'!$B$7:$R$2292,3,0)</f>
        <v>44918</v>
      </c>
      <c r="C9" s="60">
        <f>VLOOKUP($A9,'Return Data'!$B$7:$R$2292,4,0)</f>
        <v>53.456000000000003</v>
      </c>
      <c r="D9" s="60">
        <f>VLOOKUP($A9,'Return Data'!$B$7:$R$2292,10,0)</f>
        <v>2.6638000000000002</v>
      </c>
      <c r="E9" s="61">
        <f t="shared" si="0"/>
        <v>4</v>
      </c>
      <c r="F9" s="60">
        <f>VLOOKUP($A9,'Return Data'!$B$7:$R$2292,11,0)</f>
        <v>9.8991000000000007</v>
      </c>
      <c r="G9" s="61">
        <f t="shared" si="1"/>
        <v>6</v>
      </c>
      <c r="H9" s="60">
        <f>VLOOKUP($A9,'Return Data'!$B$7:$R$2292,12,0)</f>
        <v>6.1351000000000004</v>
      </c>
      <c r="I9" s="61">
        <f t="shared" si="2"/>
        <v>4</v>
      </c>
      <c r="J9" s="60">
        <f>VLOOKUP($A9,'Return Data'!$B$7:$R$2292,13,0)</f>
        <v>5.5670999999999999</v>
      </c>
      <c r="K9" s="61">
        <f t="shared" si="3"/>
        <v>5</v>
      </c>
      <c r="L9" s="60">
        <f>VLOOKUP($A9,'Return Data'!$B$7:$R$2292,17,0)</f>
        <v>12.7296</v>
      </c>
      <c r="M9" s="61">
        <f t="shared" si="4"/>
        <v>4</v>
      </c>
      <c r="N9" s="60">
        <f>VLOOKUP($A9,'Return Data'!$B$7:$R$2292,14,0)</f>
        <v>15.405900000000001</v>
      </c>
      <c r="O9" s="61">
        <f t="shared" si="5"/>
        <v>3</v>
      </c>
      <c r="P9" s="60">
        <f>VLOOKUP($A9,'Return Data'!$B$7:$R$2292,15,0)</f>
        <v>10.695</v>
      </c>
      <c r="Q9" s="61">
        <f t="shared" si="6"/>
        <v>4</v>
      </c>
      <c r="R9" s="60">
        <f>VLOOKUP($A9,'Return Data'!$B$7:$R$2292,16,0)</f>
        <v>10.833299999999999</v>
      </c>
      <c r="S9" s="62">
        <f t="shared" si="7"/>
        <v>4</v>
      </c>
    </row>
    <row r="10" spans="1:20" x14ac:dyDescent="0.3">
      <c r="A10" s="58" t="s">
        <v>1145</v>
      </c>
      <c r="B10" s="59">
        <f>VLOOKUP($A10,'Return Data'!$B$7:$R$2292,3,0)</f>
        <v>44918</v>
      </c>
      <c r="C10" s="60">
        <f>VLOOKUP($A10,'Return Data'!$B$7:$R$2292,4,0)</f>
        <v>510.03980000000001</v>
      </c>
      <c r="D10" s="60">
        <f>VLOOKUP($A10,'Return Data'!$B$7:$R$2292,10,0)</f>
        <v>5.4931999999999999</v>
      </c>
      <c r="E10" s="61">
        <f t="shared" si="0"/>
        <v>2</v>
      </c>
      <c r="F10" s="60">
        <f>VLOOKUP($A10,'Return Data'!$B$7:$R$2292,11,0)</f>
        <v>15.0052</v>
      </c>
      <c r="G10" s="61">
        <f t="shared" si="1"/>
        <v>3</v>
      </c>
      <c r="H10" s="60">
        <f>VLOOKUP($A10,'Return Data'!$B$7:$R$2292,12,0)</f>
        <v>10.1174</v>
      </c>
      <c r="I10" s="61">
        <f t="shared" si="2"/>
        <v>2</v>
      </c>
      <c r="J10" s="60">
        <f>VLOOKUP($A10,'Return Data'!$B$7:$R$2292,13,0)</f>
        <v>17.022099999999998</v>
      </c>
      <c r="K10" s="61">
        <f t="shared" si="3"/>
        <v>1</v>
      </c>
      <c r="L10" s="60">
        <f>VLOOKUP($A10,'Return Data'!$B$7:$R$2292,17,0)</f>
        <v>26.376799999999999</v>
      </c>
      <c r="M10" s="61">
        <f t="shared" si="4"/>
        <v>2</v>
      </c>
      <c r="N10" s="60">
        <f>VLOOKUP($A10,'Return Data'!$B$7:$R$2292,14,0)</f>
        <v>20.646100000000001</v>
      </c>
      <c r="O10" s="61">
        <f t="shared" si="5"/>
        <v>2</v>
      </c>
      <c r="P10" s="60">
        <f>VLOOKUP($A10,'Return Data'!$B$7:$R$2292,15,0)</f>
        <v>13.2761</v>
      </c>
      <c r="Q10" s="61">
        <f t="shared" si="6"/>
        <v>2</v>
      </c>
      <c r="R10" s="60">
        <f>VLOOKUP($A10,'Return Data'!$B$7:$R$2292,16,0)</f>
        <v>15.8874</v>
      </c>
      <c r="S10" s="62">
        <f t="shared" si="7"/>
        <v>2</v>
      </c>
    </row>
    <row r="11" spans="1:20" x14ac:dyDescent="0.3">
      <c r="A11" s="58" t="s">
        <v>1147</v>
      </c>
      <c r="B11" s="59">
        <f>VLOOKUP($A11,'Return Data'!$B$7:$R$2292,3,0)</f>
        <v>44918</v>
      </c>
      <c r="C11" s="60">
        <f>VLOOKUP($A11,'Return Data'!$B$7:$R$2292,4,0)</f>
        <v>88.255499999999998</v>
      </c>
      <c r="D11" s="60">
        <f>VLOOKUP($A11,'Return Data'!$B$7:$R$2292,10,0)</f>
        <v>6.6400000000000001E-2</v>
      </c>
      <c r="E11" s="61">
        <f t="shared" si="0"/>
        <v>7</v>
      </c>
      <c r="F11" s="60">
        <f>VLOOKUP($A11,'Return Data'!$B$7:$R$2292,11,0)</f>
        <v>18.1126</v>
      </c>
      <c r="G11" s="61">
        <f t="shared" si="1"/>
        <v>1</v>
      </c>
      <c r="H11" s="60">
        <f>VLOOKUP($A11,'Return Data'!$B$7:$R$2292,12,0)</f>
        <v>10.692500000000001</v>
      </c>
      <c r="I11" s="61">
        <f t="shared" si="2"/>
        <v>1</v>
      </c>
      <c r="J11" s="60">
        <f>VLOOKUP($A11,'Return Data'!$B$7:$R$2292,13,0)</f>
        <v>11.484</v>
      </c>
      <c r="K11" s="61">
        <f t="shared" si="3"/>
        <v>2</v>
      </c>
      <c r="L11" s="60">
        <f>VLOOKUP($A11,'Return Data'!$B$7:$R$2292,17,0)</f>
        <v>33.3202</v>
      </c>
      <c r="M11" s="61">
        <f t="shared" si="4"/>
        <v>1</v>
      </c>
      <c r="N11" s="60">
        <f>VLOOKUP($A11,'Return Data'!$B$7:$R$2292,14,0)</f>
        <v>30.155100000000001</v>
      </c>
      <c r="O11" s="61">
        <f t="shared" si="5"/>
        <v>1</v>
      </c>
      <c r="P11" s="60">
        <f>VLOOKUP($A11,'Return Data'!$B$7:$R$2292,15,0)</f>
        <v>20.52</v>
      </c>
      <c r="Q11" s="61">
        <f t="shared" si="6"/>
        <v>1</v>
      </c>
      <c r="R11" s="60">
        <f>VLOOKUP($A11,'Return Data'!$B$7:$R$2292,16,0)</f>
        <v>13.7562</v>
      </c>
      <c r="S11" s="62">
        <f t="shared" si="7"/>
        <v>3</v>
      </c>
    </row>
    <row r="12" spans="1:20" x14ac:dyDescent="0.3">
      <c r="A12" s="58" t="s">
        <v>721</v>
      </c>
      <c r="B12" s="59">
        <f>VLOOKUP($A12,'Return Data'!$B$7:$R$2292,3,0)</f>
        <v>44918</v>
      </c>
      <c r="C12" s="60">
        <f>VLOOKUP($A12,'Return Data'!$B$7:$R$2292,4,0)</f>
        <v>24.965499999999999</v>
      </c>
      <c r="D12" s="60">
        <f>VLOOKUP($A12,'Return Data'!$B$7:$R$2292,10,0)</f>
        <v>12.1378</v>
      </c>
      <c r="E12" s="61">
        <f t="shared" si="0"/>
        <v>1</v>
      </c>
      <c r="F12" s="60">
        <f>VLOOKUP($A12,'Return Data'!$B$7:$R$2292,11,0)</f>
        <v>15.010899999999999</v>
      </c>
      <c r="G12" s="61">
        <f t="shared" si="1"/>
        <v>2</v>
      </c>
      <c r="H12" s="60">
        <f>VLOOKUP($A12,'Return Data'!$B$7:$R$2292,12,0)</f>
        <v>5.9664999999999999</v>
      </c>
      <c r="I12" s="61">
        <f t="shared" si="2"/>
        <v>5</v>
      </c>
      <c r="J12" s="60">
        <f>VLOOKUP($A12,'Return Data'!$B$7:$R$2292,13,0)</f>
        <v>6.3583999999999996</v>
      </c>
      <c r="K12" s="61">
        <f t="shared" si="3"/>
        <v>4</v>
      </c>
      <c r="L12" s="60">
        <f>VLOOKUP($A12,'Return Data'!$B$7:$R$2292,17,0)</f>
        <v>7.2808999999999999</v>
      </c>
      <c r="M12" s="61">
        <f t="shared" si="4"/>
        <v>8</v>
      </c>
      <c r="N12" s="60">
        <f>VLOOKUP($A12,'Return Data'!$B$7:$R$2292,14,0)</f>
        <v>9.1381999999999994</v>
      </c>
      <c r="O12" s="61">
        <f t="shared" si="5"/>
        <v>7</v>
      </c>
      <c r="P12" s="60">
        <f>VLOOKUP($A12,'Return Data'!$B$7:$R$2292,15,0)</f>
        <v>7.9611000000000001</v>
      </c>
      <c r="Q12" s="61">
        <f t="shared" si="6"/>
        <v>6</v>
      </c>
      <c r="R12" s="60">
        <f>VLOOKUP($A12,'Return Data'!$B$7:$R$2292,16,0)</f>
        <v>9.1428999999999991</v>
      </c>
      <c r="S12" s="62">
        <f t="shared" si="7"/>
        <v>7</v>
      </c>
    </row>
    <row r="13" spans="1:20" x14ac:dyDescent="0.3">
      <c r="A13" s="58" t="s">
        <v>1148</v>
      </c>
      <c r="B13" s="59">
        <f>VLOOKUP($A13,'Return Data'!$B$7:$R$2292,3,0)</f>
        <v>44918</v>
      </c>
      <c r="C13" s="60">
        <f>VLOOKUP($A13,'Return Data'!$B$7:$R$2292,4,0)</f>
        <v>41.984699999999997</v>
      </c>
      <c r="D13" s="60">
        <f>VLOOKUP($A13,'Return Data'!$B$7:$R$2292,10,0)</f>
        <v>1.7957000000000001</v>
      </c>
      <c r="E13" s="61">
        <f t="shared" si="0"/>
        <v>5</v>
      </c>
      <c r="F13" s="60">
        <f>VLOOKUP($A13,'Return Data'!$B$7:$R$2292,11,0)</f>
        <v>9.7743000000000002</v>
      </c>
      <c r="G13" s="61">
        <f t="shared" si="1"/>
        <v>7</v>
      </c>
      <c r="H13" s="60">
        <f>VLOOKUP($A13,'Return Data'!$B$7:$R$2292,12,0)</f>
        <v>4.7298</v>
      </c>
      <c r="I13" s="61">
        <f t="shared" si="2"/>
        <v>6</v>
      </c>
      <c r="J13" s="60">
        <f>VLOOKUP($A13,'Return Data'!$B$7:$R$2292,13,0)</f>
        <v>5.4378000000000002</v>
      </c>
      <c r="K13" s="61">
        <f t="shared" si="3"/>
        <v>6</v>
      </c>
      <c r="L13" s="60">
        <f>VLOOKUP($A13,'Return Data'!$B$7:$R$2292,17,0)</f>
        <v>9.9641999999999999</v>
      </c>
      <c r="M13" s="61">
        <f t="shared" si="4"/>
        <v>5</v>
      </c>
      <c r="N13" s="60">
        <f>VLOOKUP($A13,'Return Data'!$B$7:$R$2292,14,0)</f>
        <v>11.392300000000001</v>
      </c>
      <c r="O13" s="61">
        <f t="shared" si="5"/>
        <v>5</v>
      </c>
      <c r="P13" s="60">
        <f>VLOOKUP($A13,'Return Data'!$B$7:$R$2292,15,0)</f>
        <v>9.3454999999999995</v>
      </c>
      <c r="Q13" s="61">
        <f t="shared" si="6"/>
        <v>5</v>
      </c>
      <c r="R13" s="60">
        <f>VLOOKUP($A13,'Return Data'!$B$7:$R$2292,16,0)</f>
        <v>10.7111</v>
      </c>
      <c r="S13" s="62">
        <f t="shared" si="7"/>
        <v>5</v>
      </c>
    </row>
    <row r="14" spans="1:20" x14ac:dyDescent="0.3">
      <c r="A14" s="58" t="s">
        <v>1150</v>
      </c>
      <c r="B14" s="59">
        <f>VLOOKUP($A14,'Return Data'!$B$7:$R$2292,3,0)</f>
        <v>44918</v>
      </c>
      <c r="C14" s="60">
        <f>VLOOKUP($A14,'Return Data'!$B$7:$R$2292,4,0)</f>
        <v>17.027699999999999</v>
      </c>
      <c r="D14" s="60">
        <f>VLOOKUP($A14,'Return Data'!$B$7:$R$2292,10,0)</f>
        <v>3.2363</v>
      </c>
      <c r="E14" s="61">
        <f t="shared" si="0"/>
        <v>3</v>
      </c>
      <c r="F14" s="60">
        <f>VLOOKUP($A14,'Return Data'!$B$7:$R$2292,11,0)</f>
        <v>12.763999999999999</v>
      </c>
      <c r="G14" s="61">
        <f t="shared" si="1"/>
        <v>4</v>
      </c>
      <c r="H14" s="60">
        <f>VLOOKUP($A14,'Return Data'!$B$7:$R$2292,12,0)</f>
        <v>6.2557999999999998</v>
      </c>
      <c r="I14" s="61">
        <f t="shared" si="2"/>
        <v>3</v>
      </c>
      <c r="J14" s="60">
        <f>VLOOKUP($A14,'Return Data'!$B$7:$R$2292,13,0)</f>
        <v>7.8391999999999999</v>
      </c>
      <c r="K14" s="61">
        <f t="shared" si="3"/>
        <v>3</v>
      </c>
      <c r="L14" s="60">
        <f>VLOOKUP($A14,'Return Data'!$B$7:$R$2292,17,0)</f>
        <v>16.642199999999999</v>
      </c>
      <c r="M14" s="61">
        <f t="shared" si="4"/>
        <v>3</v>
      </c>
      <c r="N14" s="60"/>
      <c r="O14" s="61"/>
      <c r="P14" s="60"/>
      <c r="Q14" s="61"/>
      <c r="R14" s="60">
        <f>VLOOKUP($A14,'Return Data'!$B$7:$R$2292,16,0)</f>
        <v>20.891100000000002</v>
      </c>
      <c r="S14" s="62">
        <f t="shared" si="7"/>
        <v>1</v>
      </c>
    </row>
    <row r="15" spans="1:20" x14ac:dyDescent="0.3">
      <c r="A15" s="58" t="s">
        <v>1152</v>
      </c>
      <c r="B15" s="59">
        <f>VLOOKUP($A15,'Return Data'!$B$7:$R$2292,3,0)</f>
        <v>44918</v>
      </c>
      <c r="C15" s="60">
        <f>VLOOKUP($A15,'Return Data'!$B$7:$R$2292,4,0)</f>
        <v>48.314799999999998</v>
      </c>
      <c r="D15" s="60">
        <f>VLOOKUP($A15,'Return Data'!$B$7:$R$2292,10,0)</f>
        <v>0.58460000000000001</v>
      </c>
      <c r="E15" s="61">
        <f t="shared" si="0"/>
        <v>6</v>
      </c>
      <c r="F15" s="60">
        <f>VLOOKUP($A15,'Return Data'!$B$7:$R$2292,11,0)</f>
        <v>11.525399999999999</v>
      </c>
      <c r="G15" s="61">
        <f t="shared" si="1"/>
        <v>5</v>
      </c>
      <c r="H15" s="60">
        <f>VLOOKUP($A15,'Return Data'!$B$7:$R$2292,12,0)</f>
        <v>2.7004000000000001</v>
      </c>
      <c r="I15" s="61">
        <f t="shared" si="2"/>
        <v>7</v>
      </c>
      <c r="J15" s="60">
        <f>VLOOKUP($A15,'Return Data'!$B$7:$R$2292,13,0)</f>
        <v>3.4388000000000001</v>
      </c>
      <c r="K15" s="61">
        <f t="shared" si="3"/>
        <v>7</v>
      </c>
      <c r="L15" s="60">
        <f>VLOOKUP($A15,'Return Data'!$B$7:$R$2292,17,0)</f>
        <v>8.1629000000000005</v>
      </c>
      <c r="M15" s="61">
        <f t="shared" si="4"/>
        <v>7</v>
      </c>
      <c r="N15" s="60">
        <f>VLOOKUP($A15,'Return Data'!$B$7:$R$2292,14,0)</f>
        <v>9.6335999999999995</v>
      </c>
      <c r="O15" s="61">
        <f>RANK(N15,N$8:N$15,0)</f>
        <v>6</v>
      </c>
      <c r="P15" s="60">
        <f>VLOOKUP($A15,'Return Data'!$B$7:$R$2292,15,0)</f>
        <v>6.8044000000000002</v>
      </c>
      <c r="Q15" s="61">
        <f>RANK(P15,P$8:P$15,0)</f>
        <v>7</v>
      </c>
      <c r="R15" s="60">
        <f>VLOOKUP($A15,'Return Data'!$B$7:$R$2292,16,0)</f>
        <v>7.4335000000000004</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3.2112499999999997</v>
      </c>
      <c r="E17" s="69"/>
      <c r="F17" s="70">
        <f>AVERAGE(F8:F15)</f>
        <v>12.6146625</v>
      </c>
      <c r="G17" s="69"/>
      <c r="H17" s="70">
        <f>AVERAGE(H8:H15)</f>
        <v>5.5737000000000005</v>
      </c>
      <c r="I17" s="69"/>
      <c r="J17" s="70">
        <f>AVERAGE(J8:J15)</f>
        <v>6.6080000000000005</v>
      </c>
      <c r="K17" s="69"/>
      <c r="L17" s="70">
        <f>AVERAGE(L8:L15)</f>
        <v>15.5029875</v>
      </c>
      <c r="M17" s="69"/>
      <c r="N17" s="70">
        <f>AVERAGE(N8:N15)</f>
        <v>15.510328571428573</v>
      </c>
      <c r="O17" s="69"/>
      <c r="P17" s="70">
        <f>AVERAGE(P8:P15)</f>
        <v>11.4107</v>
      </c>
      <c r="Q17" s="69"/>
      <c r="R17" s="70">
        <f>AVERAGE(R8:R15)</f>
        <v>12.3244375</v>
      </c>
      <c r="S17" s="71"/>
    </row>
    <row r="18" spans="1:19" x14ac:dyDescent="0.3">
      <c r="A18" s="68" t="s">
        <v>28</v>
      </c>
      <c r="B18" s="69"/>
      <c r="C18" s="69"/>
      <c r="D18" s="70">
        <f>MIN(D8:D15)</f>
        <v>-0.2878</v>
      </c>
      <c r="E18" s="69"/>
      <c r="F18" s="70">
        <f>MIN(F8:F15)</f>
        <v>8.8257999999999992</v>
      </c>
      <c r="G18" s="69"/>
      <c r="H18" s="70">
        <f>MIN(H8:H15)</f>
        <v>-2.0078999999999998</v>
      </c>
      <c r="I18" s="69"/>
      <c r="J18" s="70">
        <f>MIN(J8:J15)</f>
        <v>-4.2834000000000003</v>
      </c>
      <c r="K18" s="69"/>
      <c r="L18" s="70">
        <f>MIN(L8:L15)</f>
        <v>7.2808999999999999</v>
      </c>
      <c r="M18" s="69"/>
      <c r="N18" s="70">
        <f>MIN(N8:N15)</f>
        <v>9.1381999999999994</v>
      </c>
      <c r="O18" s="69"/>
      <c r="P18" s="70">
        <f>MIN(P8:P15)</f>
        <v>6.8044000000000002</v>
      </c>
      <c r="Q18" s="69"/>
      <c r="R18" s="70">
        <f>MIN(R8:R15)</f>
        <v>7.4335000000000004</v>
      </c>
      <c r="S18" s="71"/>
    </row>
    <row r="19" spans="1:19" ht="15" thickBot="1" x14ac:dyDescent="0.35">
      <c r="A19" s="72" t="s">
        <v>29</v>
      </c>
      <c r="B19" s="73"/>
      <c r="C19" s="73"/>
      <c r="D19" s="74">
        <f>MAX(D8:D15)</f>
        <v>12.1378</v>
      </c>
      <c r="E19" s="73"/>
      <c r="F19" s="74">
        <f>MAX(F8:F15)</f>
        <v>18.1126</v>
      </c>
      <c r="G19" s="73"/>
      <c r="H19" s="74">
        <f>MAX(H8:H15)</f>
        <v>10.692500000000001</v>
      </c>
      <c r="I19" s="73"/>
      <c r="J19" s="74">
        <f>MAX(J8:J15)</f>
        <v>17.022099999999998</v>
      </c>
      <c r="K19" s="73"/>
      <c r="L19" s="74">
        <f>MAX(L8:L15)</f>
        <v>33.3202</v>
      </c>
      <c r="M19" s="73"/>
      <c r="N19" s="74">
        <f>MAX(N8:N15)</f>
        <v>30.155100000000001</v>
      </c>
      <c r="O19" s="73"/>
      <c r="P19" s="74">
        <f>MAX(P8:P15)</f>
        <v>20.52</v>
      </c>
      <c r="Q19" s="73"/>
      <c r="R19" s="74">
        <f>MAX(R8:R15)</f>
        <v>20.891100000000002</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44918</v>
      </c>
      <c r="C8" s="60">
        <f>VLOOKUP($A8,'Return Data'!$B$7:$R$2292,4,0)</f>
        <v>293.71170000000001</v>
      </c>
      <c r="D8" s="60">
        <f>VLOOKUP($A8,'Return Data'!$B$7:$R$2292,5,0)</f>
        <v>7.4577999999999998</v>
      </c>
      <c r="E8" s="61">
        <f>RANK(D8,D$8:D$14,0)</f>
        <v>5</v>
      </c>
      <c r="F8" s="60">
        <f>VLOOKUP($A8,'Return Data'!$B$7:$R$2292,6,0)</f>
        <v>7.1332000000000004</v>
      </c>
      <c r="G8" s="61">
        <f>RANK(F8,F$8:F$14,0)</f>
        <v>1</v>
      </c>
      <c r="H8" s="60">
        <f>VLOOKUP($A8,'Return Data'!$B$7:$R$2292,7,0)</f>
        <v>6.4825999999999997</v>
      </c>
      <c r="I8" s="61">
        <f>RANK(H8,H$8:H$14,0)</f>
        <v>3</v>
      </c>
      <c r="J8" s="60">
        <f>VLOOKUP($A8,'Return Data'!$B$7:$R$2292,8,0)</f>
        <v>6.5647000000000002</v>
      </c>
      <c r="K8" s="61">
        <f>RANK(J8,J$8:J$14,0)</f>
        <v>2</v>
      </c>
      <c r="L8" s="60">
        <f>VLOOKUP($A8,'Return Data'!$B$7:$R$2292,9,0)</f>
        <v>6.6063000000000001</v>
      </c>
      <c r="M8" s="61">
        <f>RANK(L8,L$8:L$14,0)</f>
        <v>2</v>
      </c>
      <c r="N8" s="60">
        <f>VLOOKUP($A8,'Return Data'!$B$7:$R$2292,10,0)</f>
        <v>6.5201000000000002</v>
      </c>
      <c r="O8" s="61">
        <f>RANK(N8,N$8:N$14,0)</f>
        <v>4</v>
      </c>
      <c r="P8" s="60">
        <f>VLOOKUP($A8,'Return Data'!$B$7:$R$2292,11,0)</f>
        <v>6.3041</v>
      </c>
      <c r="Q8" s="61">
        <f>RANK(P8,P$8:P$14,0)</f>
        <v>5</v>
      </c>
      <c r="R8" s="60">
        <f>VLOOKUP($A8,'Return Data'!$B$7:$R$2292,12,0)</f>
        <v>5.2910000000000004</v>
      </c>
      <c r="S8" s="61">
        <f>RANK(R8,R$8:R$14,0)</f>
        <v>3</v>
      </c>
      <c r="T8" s="60">
        <f>VLOOKUP($A8,'Return Data'!$B$7:$R$2292,13,0)</f>
        <v>5.0247000000000002</v>
      </c>
      <c r="U8" s="61">
        <f>RANK(T8,T$8:T$14,0)</f>
        <v>1</v>
      </c>
      <c r="V8" s="60">
        <f>VLOOKUP($A8,'Return Data'!$B$7:$R$2292,17,0)</f>
        <v>4.4215999999999998</v>
      </c>
      <c r="W8" s="61">
        <f>RANK(V8,V$8:V$14,0)</f>
        <v>4</v>
      </c>
      <c r="X8" s="60">
        <f>VLOOKUP($A8,'Return Data'!$B$7:$R$2292,14,0)</f>
        <v>5.8617999999999997</v>
      </c>
      <c r="Y8" s="61">
        <f>RANK(X8,X$8:X$14,0)</f>
        <v>4</v>
      </c>
      <c r="Z8" s="60">
        <f>VLOOKUP($A8,'Return Data'!$B$7:$R$2292,16,0)</f>
        <v>7.9775999999999998</v>
      </c>
      <c r="AA8" s="62">
        <f>RANK(Z8,Z$8:Z$14,0)</f>
        <v>2</v>
      </c>
    </row>
    <row r="9" spans="1:27" x14ac:dyDescent="0.3">
      <c r="A9" s="58" t="s">
        <v>761</v>
      </c>
      <c r="B9" s="59">
        <f>VLOOKUP($A9,'Return Data'!$B$7:$R$2292,3,0)</f>
        <v>44918</v>
      </c>
      <c r="C9" s="60">
        <f>VLOOKUP($A9,'Return Data'!$B$7:$R$2292,4,0)</f>
        <v>35.9358</v>
      </c>
      <c r="D9" s="60">
        <f>VLOOKUP($A9,'Return Data'!$B$7:$R$2292,5,0)</f>
        <v>11.887600000000001</v>
      </c>
      <c r="E9" s="61">
        <f t="shared" ref="E9:E14" si="0">RANK(D9,D$8:D$14,0)</f>
        <v>1</v>
      </c>
      <c r="F9" s="60">
        <f>VLOOKUP($A9,'Return Data'!$B$7:$R$2292,6,0)</f>
        <v>6.5039999999999996</v>
      </c>
      <c r="G9" s="61">
        <f t="shared" ref="G9:G14" si="1">RANK(F9,F$8:F$14,0)</f>
        <v>2</v>
      </c>
      <c r="H9" s="60">
        <f>VLOOKUP($A9,'Return Data'!$B$7:$R$2292,7,0)</f>
        <v>6.7412999999999998</v>
      </c>
      <c r="I9" s="61">
        <f t="shared" ref="I9:I14" si="2">RANK(H9,H$8:H$14,0)</f>
        <v>1</v>
      </c>
      <c r="J9" s="60">
        <f>VLOOKUP($A9,'Return Data'!$B$7:$R$2292,8,0)</f>
        <v>6.9397000000000002</v>
      </c>
      <c r="K9" s="61">
        <f t="shared" ref="K9:K14" si="3">RANK(J9,J$8:J$14,0)</f>
        <v>1</v>
      </c>
      <c r="L9" s="60">
        <f>VLOOKUP($A9,'Return Data'!$B$7:$R$2292,9,0)</f>
        <v>7.5491999999999999</v>
      </c>
      <c r="M9" s="61">
        <f t="shared" ref="M9:M14" si="4">RANK(L9,L$8:L$14,0)</f>
        <v>1</v>
      </c>
      <c r="N9" s="60">
        <f>VLOOKUP($A9,'Return Data'!$B$7:$R$2292,10,0)</f>
        <v>7.5913000000000004</v>
      </c>
      <c r="O9" s="61">
        <f t="shared" ref="O9:O14" si="5">RANK(N9,N$8:N$14,0)</f>
        <v>1</v>
      </c>
      <c r="P9" s="60">
        <f>VLOOKUP($A9,'Return Data'!$B$7:$R$2292,11,0)</f>
        <v>7.1574999999999998</v>
      </c>
      <c r="Q9" s="61">
        <f t="shared" ref="Q9:Q14" si="6">RANK(P9,P$8:P$14,0)</f>
        <v>3</v>
      </c>
      <c r="R9" s="60">
        <f>VLOOKUP($A9,'Return Data'!$B$7:$R$2292,12,0)</f>
        <v>5.3337000000000003</v>
      </c>
      <c r="S9" s="61">
        <f t="shared" ref="S9:S14" si="7">RANK(R9,R$8:R$14,0)</f>
        <v>2</v>
      </c>
      <c r="T9" s="60">
        <f>VLOOKUP($A9,'Return Data'!$B$7:$R$2292,13,0)</f>
        <v>4.923</v>
      </c>
      <c r="U9" s="61">
        <f t="shared" ref="U9:U14" si="8">RANK(T9,T$8:T$14,0)</f>
        <v>3</v>
      </c>
      <c r="V9" s="60">
        <f>VLOOKUP($A9,'Return Data'!$B$7:$R$2292,17,0)</f>
        <v>4.4634999999999998</v>
      </c>
      <c r="W9" s="61">
        <f t="shared" ref="W9:W13" si="9">RANK(V9,V$8:V$14,0)</f>
        <v>3</v>
      </c>
      <c r="X9" s="60">
        <f>VLOOKUP($A9,'Return Data'!$B$7:$R$2292,14,0)</f>
        <v>5.1959</v>
      </c>
      <c r="Y9" s="61">
        <f t="shared" ref="Y9:Y13" si="10">RANK(X9,X$8:X$14,0)</f>
        <v>5</v>
      </c>
      <c r="Z9" s="60">
        <f>VLOOKUP($A9,'Return Data'!$B$7:$R$2292,16,0)</f>
        <v>6.7168000000000001</v>
      </c>
      <c r="AA9" s="62">
        <f t="shared" ref="AA9:AA14" si="11">RANK(Z9,Z$8:Z$14,0)</f>
        <v>5</v>
      </c>
    </row>
    <row r="10" spans="1:27" x14ac:dyDescent="0.3">
      <c r="A10" s="58" t="s">
        <v>763</v>
      </c>
      <c r="B10" s="59">
        <f>VLOOKUP($A10,'Return Data'!$B$7:$R$2292,3,0)</f>
        <v>44918</v>
      </c>
      <c r="C10" s="60">
        <f>VLOOKUP($A10,'Return Data'!$B$7:$R$2292,4,0)</f>
        <v>41.573900000000002</v>
      </c>
      <c r="D10" s="60">
        <f>VLOOKUP($A10,'Return Data'!$B$7:$R$2292,5,0)</f>
        <v>8.9573</v>
      </c>
      <c r="E10" s="61">
        <f t="shared" si="0"/>
        <v>3</v>
      </c>
      <c r="F10" s="60">
        <f>VLOOKUP($A10,'Return Data'!$B$7:$R$2292,6,0)</f>
        <v>5.2114000000000003</v>
      </c>
      <c r="G10" s="61">
        <f t="shared" si="1"/>
        <v>3</v>
      </c>
      <c r="H10" s="60">
        <f>VLOOKUP($A10,'Return Data'!$B$7:$R$2292,7,0)</f>
        <v>5.8888999999999996</v>
      </c>
      <c r="I10" s="61">
        <f t="shared" si="2"/>
        <v>4</v>
      </c>
      <c r="J10" s="60">
        <f>VLOOKUP($A10,'Return Data'!$B$7:$R$2292,8,0)</f>
        <v>5.8388999999999998</v>
      </c>
      <c r="K10" s="61">
        <f t="shared" si="3"/>
        <v>4</v>
      </c>
      <c r="L10" s="60">
        <f>VLOOKUP($A10,'Return Data'!$B$7:$R$2292,9,0)</f>
        <v>5.8813000000000004</v>
      </c>
      <c r="M10" s="61">
        <f t="shared" si="4"/>
        <v>6</v>
      </c>
      <c r="N10" s="60">
        <f>VLOOKUP($A10,'Return Data'!$B$7:$R$2292,10,0)</f>
        <v>6.3737000000000004</v>
      </c>
      <c r="O10" s="61">
        <f t="shared" si="5"/>
        <v>6</v>
      </c>
      <c r="P10" s="60">
        <f>VLOOKUP($A10,'Return Data'!$B$7:$R$2292,11,0)</f>
        <v>7.2857000000000003</v>
      </c>
      <c r="Q10" s="61">
        <f t="shared" si="6"/>
        <v>2</v>
      </c>
      <c r="R10" s="60">
        <f>VLOOKUP($A10,'Return Data'!$B$7:$R$2292,12,0)</f>
        <v>5.1425000000000001</v>
      </c>
      <c r="S10" s="61">
        <f t="shared" si="7"/>
        <v>4</v>
      </c>
      <c r="T10" s="60">
        <f>VLOOKUP($A10,'Return Data'!$B$7:$R$2292,13,0)</f>
        <v>4.8033000000000001</v>
      </c>
      <c r="U10" s="61">
        <f t="shared" si="8"/>
        <v>4</v>
      </c>
      <c r="V10" s="60">
        <f>VLOOKUP($A10,'Return Data'!$B$7:$R$2292,17,0)</f>
        <v>4.6078999999999999</v>
      </c>
      <c r="W10" s="61">
        <f t="shared" si="9"/>
        <v>2</v>
      </c>
      <c r="X10" s="60">
        <f>VLOOKUP($A10,'Return Data'!$B$7:$R$2292,14,0)</f>
        <v>6.1642000000000001</v>
      </c>
      <c r="Y10" s="61">
        <f t="shared" si="10"/>
        <v>3</v>
      </c>
      <c r="Z10" s="60">
        <f>VLOOKUP($A10,'Return Data'!$B$7:$R$2292,16,0)</f>
        <v>7.8083999999999998</v>
      </c>
      <c r="AA10" s="62">
        <f t="shared" si="11"/>
        <v>4</v>
      </c>
    </row>
    <row r="11" spans="1:27" x14ac:dyDescent="0.3">
      <c r="A11" s="58" t="s">
        <v>765</v>
      </c>
      <c r="B11" s="59">
        <f>VLOOKUP($A11,'Return Data'!$B$7:$R$2292,3,0)</f>
        <v>44918</v>
      </c>
      <c r="C11" s="60">
        <f>VLOOKUP($A11,'Return Data'!$B$7:$R$2292,4,0)</f>
        <v>375.92469999999997</v>
      </c>
      <c r="D11" s="60">
        <f>VLOOKUP($A11,'Return Data'!$B$7:$R$2292,5,0)</f>
        <v>9.0610999999999997</v>
      </c>
      <c r="E11" s="61">
        <f t="shared" si="0"/>
        <v>2</v>
      </c>
      <c r="F11" s="60">
        <f>VLOOKUP($A11,'Return Data'!$B$7:$R$2292,6,0)</f>
        <v>-0.27189999999999998</v>
      </c>
      <c r="G11" s="61">
        <f t="shared" si="1"/>
        <v>6</v>
      </c>
      <c r="H11" s="60">
        <f>VLOOKUP($A11,'Return Data'!$B$7:$R$2292,7,0)</f>
        <v>3.1227</v>
      </c>
      <c r="I11" s="61">
        <f t="shared" si="2"/>
        <v>6</v>
      </c>
      <c r="J11" s="60">
        <f>VLOOKUP($A11,'Return Data'!$B$7:$R$2292,8,0)</f>
        <v>5.5321999999999996</v>
      </c>
      <c r="K11" s="61">
        <f t="shared" si="3"/>
        <v>6</v>
      </c>
      <c r="L11" s="60">
        <f>VLOOKUP($A11,'Return Data'!$B$7:$R$2292,9,0)</f>
        <v>5.7180999999999997</v>
      </c>
      <c r="M11" s="61">
        <f t="shared" si="4"/>
        <v>7</v>
      </c>
      <c r="N11" s="60">
        <f>VLOOKUP($A11,'Return Data'!$B$7:$R$2292,10,0)</f>
        <v>6.3798000000000004</v>
      </c>
      <c r="O11" s="61">
        <f t="shared" si="5"/>
        <v>5</v>
      </c>
      <c r="P11" s="60">
        <f>VLOOKUP($A11,'Return Data'!$B$7:$R$2292,11,0)</f>
        <v>9.3381000000000007</v>
      </c>
      <c r="Q11" s="61">
        <f t="shared" si="6"/>
        <v>1</v>
      </c>
      <c r="R11" s="60">
        <f>VLOOKUP($A11,'Return Data'!$B$7:$R$2292,12,0)</f>
        <v>6.0704000000000002</v>
      </c>
      <c r="S11" s="61">
        <f t="shared" si="7"/>
        <v>1</v>
      </c>
      <c r="T11" s="60">
        <f>VLOOKUP($A11,'Return Data'!$B$7:$R$2292,13,0)</f>
        <v>4.9638999999999998</v>
      </c>
      <c r="U11" s="61">
        <f t="shared" si="8"/>
        <v>2</v>
      </c>
      <c r="V11" s="60">
        <f>VLOOKUP($A11,'Return Data'!$B$7:$R$2292,17,0)</f>
        <v>4.8049999999999997</v>
      </c>
      <c r="W11" s="61">
        <f t="shared" si="9"/>
        <v>1</v>
      </c>
      <c r="X11" s="60">
        <f>VLOOKUP($A11,'Return Data'!$B$7:$R$2292,14,0)</f>
        <v>6.5824999999999996</v>
      </c>
      <c r="Y11" s="61">
        <f t="shared" si="10"/>
        <v>1</v>
      </c>
      <c r="Z11" s="60">
        <f>VLOOKUP($A11,'Return Data'!$B$7:$R$2292,16,0)</f>
        <v>8.2382000000000009</v>
      </c>
      <c r="AA11" s="62">
        <f t="shared" si="11"/>
        <v>1</v>
      </c>
    </row>
    <row r="12" spans="1:27" x14ac:dyDescent="0.3">
      <c r="A12" s="58" t="s">
        <v>766</v>
      </c>
      <c r="B12" s="59">
        <f>VLOOKUP($A12,'Return Data'!$B$7:$R$2292,3,0)</f>
        <v>44918</v>
      </c>
      <c r="C12" s="60">
        <f>VLOOKUP($A12,'Return Data'!$B$7:$R$2292,4,0)</f>
        <v>1261.0574999999999</v>
      </c>
      <c r="D12" s="60">
        <f>VLOOKUP($A12,'Return Data'!$B$7:$R$2292,5,0)</f>
        <v>5.1555999999999997</v>
      </c>
      <c r="E12" s="61">
        <f t="shared" si="0"/>
        <v>6</v>
      </c>
      <c r="F12" s="60">
        <f>VLOOKUP($A12,'Return Data'!$B$7:$R$2292,6,0)</f>
        <v>3.5621</v>
      </c>
      <c r="G12" s="61">
        <f t="shared" si="1"/>
        <v>5</v>
      </c>
      <c r="H12" s="60">
        <f>VLOOKUP($A12,'Return Data'!$B$7:$R$2292,7,0)</f>
        <v>5.1106999999999996</v>
      </c>
      <c r="I12" s="61">
        <f t="shared" si="2"/>
        <v>5</v>
      </c>
      <c r="J12" s="60">
        <f>VLOOKUP($A12,'Return Data'!$B$7:$R$2292,8,0)</f>
        <v>5.3239000000000001</v>
      </c>
      <c r="K12" s="61">
        <f t="shared" si="3"/>
        <v>7</v>
      </c>
      <c r="L12" s="60">
        <f>VLOOKUP($A12,'Return Data'!$B$7:$R$2292,9,0)</f>
        <v>6.0133999999999999</v>
      </c>
      <c r="M12" s="61">
        <f t="shared" si="4"/>
        <v>5</v>
      </c>
      <c r="N12" s="60">
        <f>VLOOKUP($A12,'Return Data'!$B$7:$R$2292,10,0)</f>
        <v>6.8190999999999997</v>
      </c>
      <c r="O12" s="61">
        <f t="shared" si="5"/>
        <v>3</v>
      </c>
      <c r="P12" s="60">
        <f>VLOOKUP($A12,'Return Data'!$B$7:$R$2292,11,0)</f>
        <v>7.0079000000000002</v>
      </c>
      <c r="Q12" s="61">
        <f t="shared" si="6"/>
        <v>4</v>
      </c>
      <c r="R12" s="60">
        <f>VLOOKUP($A12,'Return Data'!$B$7:$R$2292,12,0)</f>
        <v>4.0243000000000002</v>
      </c>
      <c r="S12" s="61">
        <f t="shared" si="7"/>
        <v>7</v>
      </c>
      <c r="T12" s="60">
        <f>VLOOKUP($A12,'Return Data'!$B$7:$R$2292,13,0)</f>
        <v>3.8835999999999999</v>
      </c>
      <c r="U12" s="61">
        <f t="shared" si="8"/>
        <v>7</v>
      </c>
      <c r="V12" s="60"/>
      <c r="W12" s="61"/>
      <c r="X12" s="60"/>
      <c r="Y12" s="61"/>
      <c r="Z12" s="60">
        <f>VLOOKUP($A12,'Return Data'!$B$7:$R$2292,16,0)</f>
        <v>6.6291000000000002</v>
      </c>
      <c r="AA12" s="62">
        <f t="shared" si="11"/>
        <v>6</v>
      </c>
    </row>
    <row r="13" spans="1:27" x14ac:dyDescent="0.3">
      <c r="A13" s="58" t="s">
        <v>769</v>
      </c>
      <c r="B13" s="59">
        <f>VLOOKUP($A13,'Return Data'!$B$7:$R$2292,3,0)</f>
        <v>44918</v>
      </c>
      <c r="C13" s="60">
        <f>VLOOKUP($A13,'Return Data'!$B$7:$R$2292,4,0)</f>
        <v>38.855499999999999</v>
      </c>
      <c r="D13" s="60">
        <f>VLOOKUP($A13,'Return Data'!$B$7:$R$2292,5,0)</f>
        <v>-4.2267000000000001</v>
      </c>
      <c r="E13" s="61">
        <f t="shared" si="0"/>
        <v>7</v>
      </c>
      <c r="F13" s="60">
        <f>VLOOKUP($A13,'Return Data'!$B$7:$R$2292,6,0)</f>
        <v>-0.78280000000000005</v>
      </c>
      <c r="G13" s="61">
        <f t="shared" si="1"/>
        <v>7</v>
      </c>
      <c r="H13" s="60">
        <f>VLOOKUP($A13,'Return Data'!$B$7:$R$2292,7,0)</f>
        <v>2.9003000000000001</v>
      </c>
      <c r="I13" s="61">
        <f t="shared" si="2"/>
        <v>7</v>
      </c>
      <c r="J13" s="60">
        <f>VLOOKUP($A13,'Return Data'!$B$7:$R$2292,8,0)</f>
        <v>5.8372000000000002</v>
      </c>
      <c r="K13" s="61">
        <f t="shared" si="3"/>
        <v>5</v>
      </c>
      <c r="L13" s="60">
        <f>VLOOKUP($A13,'Return Data'!$B$7:$R$2292,9,0)</f>
        <v>6.4531000000000001</v>
      </c>
      <c r="M13" s="61">
        <f t="shared" si="4"/>
        <v>3</v>
      </c>
      <c r="N13" s="60">
        <f>VLOOKUP($A13,'Return Data'!$B$7:$R$2292,10,0)</f>
        <v>7.0975000000000001</v>
      </c>
      <c r="O13" s="61">
        <f t="shared" si="5"/>
        <v>2</v>
      </c>
      <c r="P13" s="60">
        <f>VLOOKUP($A13,'Return Data'!$B$7:$R$2292,11,0)</f>
        <v>5.9791999999999996</v>
      </c>
      <c r="Q13" s="61">
        <f t="shared" si="6"/>
        <v>6</v>
      </c>
      <c r="R13" s="60">
        <f>VLOOKUP($A13,'Return Data'!$B$7:$R$2292,12,0)</f>
        <v>4.0913000000000004</v>
      </c>
      <c r="S13" s="61">
        <f t="shared" si="7"/>
        <v>6</v>
      </c>
      <c r="T13" s="60">
        <f>VLOOKUP($A13,'Return Data'!$B$7:$R$2292,13,0)</f>
        <v>4.0968</v>
      </c>
      <c r="U13" s="61">
        <f t="shared" si="8"/>
        <v>6</v>
      </c>
      <c r="V13" s="60">
        <f>VLOOKUP($A13,'Return Data'!$B$7:$R$2292,17,0)</f>
        <v>4.1500000000000004</v>
      </c>
      <c r="W13" s="61">
        <f t="shared" si="9"/>
        <v>5</v>
      </c>
      <c r="X13" s="60">
        <f>VLOOKUP($A13,'Return Data'!$B$7:$R$2292,14,0)</f>
        <v>6.5789999999999997</v>
      </c>
      <c r="Y13" s="61">
        <f t="shared" si="10"/>
        <v>2</v>
      </c>
      <c r="Z13" s="60">
        <f>VLOOKUP($A13,'Return Data'!$B$7:$R$2292,16,0)</f>
        <v>7.9363999999999999</v>
      </c>
      <c r="AA13" s="62">
        <f t="shared" si="11"/>
        <v>3</v>
      </c>
    </row>
    <row r="14" spans="1:27" x14ac:dyDescent="0.3">
      <c r="A14" s="58" t="s">
        <v>770</v>
      </c>
      <c r="B14" s="59">
        <f>VLOOKUP($A14,'Return Data'!$B$7:$R$2292,3,0)</f>
        <v>44918</v>
      </c>
      <c r="C14" s="60">
        <f>VLOOKUP($A14,'Return Data'!$B$7:$R$2292,4,0)</f>
        <v>1299.7258999999999</v>
      </c>
      <c r="D14" s="60">
        <f>VLOOKUP($A14,'Return Data'!$B$7:$R$2292,5,0)</f>
        <v>7.9463999999999997</v>
      </c>
      <c r="E14" s="61">
        <f t="shared" si="0"/>
        <v>4</v>
      </c>
      <c r="F14" s="60">
        <f>VLOOKUP($A14,'Return Data'!$B$7:$R$2292,6,0)</f>
        <v>5.0533000000000001</v>
      </c>
      <c r="G14" s="61">
        <f t="shared" si="1"/>
        <v>4</v>
      </c>
      <c r="H14" s="60">
        <f>VLOOKUP($A14,'Return Data'!$B$7:$R$2292,7,0)</f>
        <v>6.7092000000000001</v>
      </c>
      <c r="I14" s="61">
        <f t="shared" si="2"/>
        <v>2</v>
      </c>
      <c r="J14" s="60">
        <f>VLOOKUP($A14,'Return Data'!$B$7:$R$2292,8,0)</f>
        <v>6.5301</v>
      </c>
      <c r="K14" s="61">
        <f t="shared" si="3"/>
        <v>3</v>
      </c>
      <c r="L14" s="60">
        <f>VLOOKUP($A14,'Return Data'!$B$7:$R$2292,9,0)</f>
        <v>6.0232999999999999</v>
      </c>
      <c r="M14" s="61">
        <f t="shared" si="4"/>
        <v>4</v>
      </c>
      <c r="N14" s="60">
        <f>VLOOKUP($A14,'Return Data'!$B$7:$R$2292,10,0)</f>
        <v>6.1064999999999996</v>
      </c>
      <c r="O14" s="61">
        <f t="shared" si="5"/>
        <v>7</v>
      </c>
      <c r="P14" s="60">
        <f>VLOOKUP($A14,'Return Data'!$B$7:$R$2292,11,0)</f>
        <v>5.7599</v>
      </c>
      <c r="Q14" s="61">
        <f t="shared" si="6"/>
        <v>7</v>
      </c>
      <c r="R14" s="60">
        <f>VLOOKUP($A14,'Return Data'!$B$7:$R$2292,12,0)</f>
        <v>4.5919999999999996</v>
      </c>
      <c r="S14" s="61">
        <f t="shared" si="7"/>
        <v>5</v>
      </c>
      <c r="T14" s="60">
        <f>VLOOKUP($A14,'Return Data'!$B$7:$R$2292,13,0)</f>
        <v>4.2262000000000004</v>
      </c>
      <c r="U14" s="61">
        <f t="shared" si="8"/>
        <v>5</v>
      </c>
      <c r="V14" s="60">
        <f>VLOOKUP($A14,'Return Data'!$B$7:$R$2292,17,0)</f>
        <v>4.1045999999999996</v>
      </c>
      <c r="W14" s="61">
        <f t="shared" ref="W14" si="12">RANK(V14,V$8:V$14,0)</f>
        <v>6</v>
      </c>
      <c r="X14" s="60"/>
      <c r="Y14" s="61"/>
      <c r="Z14" s="60">
        <f>VLOOKUP($A14,'Return Data'!$B$7:$R$2292,16,0)</f>
        <v>6.5195999999999996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6.6055857142857137</v>
      </c>
      <c r="E16" s="69"/>
      <c r="F16" s="70">
        <f>AVERAGE(F8:F14)</f>
        <v>3.7727571428571429</v>
      </c>
      <c r="G16" s="69"/>
      <c r="H16" s="70">
        <f>AVERAGE(H8:H14)</f>
        <v>5.2793857142857155</v>
      </c>
      <c r="I16" s="69"/>
      <c r="J16" s="70">
        <f>AVERAGE(J8:J14)</f>
        <v>6.0809571428571427</v>
      </c>
      <c r="K16" s="69"/>
      <c r="L16" s="70">
        <f>AVERAGE(L8:L14)</f>
        <v>6.3206714285714289</v>
      </c>
      <c r="M16" s="69"/>
      <c r="N16" s="70">
        <f>AVERAGE(N8:N14)</f>
        <v>6.6982857142857126</v>
      </c>
      <c r="O16" s="69"/>
      <c r="P16" s="70">
        <f>AVERAGE(P8:P14)</f>
        <v>6.9760571428571438</v>
      </c>
      <c r="Q16" s="69"/>
      <c r="R16" s="70">
        <f>AVERAGE(R8:R14)</f>
        <v>4.935028571428572</v>
      </c>
      <c r="S16" s="69"/>
      <c r="T16" s="70">
        <f>AVERAGE(T8:T14)</f>
        <v>4.5602142857142862</v>
      </c>
      <c r="U16" s="69"/>
      <c r="V16" s="70">
        <f>AVERAGE(V8:V14)</f>
        <v>4.4254333333333333</v>
      </c>
      <c r="W16" s="69"/>
      <c r="X16" s="70">
        <f>AVERAGE(X8:X14)</f>
        <v>6.0766800000000005</v>
      </c>
      <c r="Y16" s="69"/>
      <c r="Z16" s="70">
        <f>AVERAGE(Z8:Z14)</f>
        <v>7.4037285714285712</v>
      </c>
      <c r="AA16" s="71"/>
    </row>
    <row r="17" spans="1:27" x14ac:dyDescent="0.3">
      <c r="A17" s="68" t="s">
        <v>28</v>
      </c>
      <c r="B17" s="69"/>
      <c r="C17" s="69"/>
      <c r="D17" s="70">
        <f>MIN(D8:D14)</f>
        <v>-4.2267000000000001</v>
      </c>
      <c r="E17" s="69"/>
      <c r="F17" s="70">
        <f>MIN(F8:F14)</f>
        <v>-0.78280000000000005</v>
      </c>
      <c r="G17" s="69"/>
      <c r="H17" s="70">
        <f>MIN(H8:H14)</f>
        <v>2.9003000000000001</v>
      </c>
      <c r="I17" s="69"/>
      <c r="J17" s="70">
        <f>MIN(J8:J14)</f>
        <v>5.3239000000000001</v>
      </c>
      <c r="K17" s="69"/>
      <c r="L17" s="70">
        <f>MIN(L8:L14)</f>
        <v>5.7180999999999997</v>
      </c>
      <c r="M17" s="69"/>
      <c r="N17" s="70">
        <f>MIN(N8:N14)</f>
        <v>6.1064999999999996</v>
      </c>
      <c r="O17" s="69"/>
      <c r="P17" s="70">
        <f>MIN(P8:P14)</f>
        <v>5.7599</v>
      </c>
      <c r="Q17" s="69"/>
      <c r="R17" s="70">
        <f>MIN(R8:R14)</f>
        <v>4.0243000000000002</v>
      </c>
      <c r="S17" s="69"/>
      <c r="T17" s="70">
        <f>MIN(T8:T14)</f>
        <v>3.8835999999999999</v>
      </c>
      <c r="U17" s="69"/>
      <c r="V17" s="70">
        <f>MIN(V8:V14)</f>
        <v>4.1045999999999996</v>
      </c>
      <c r="W17" s="69"/>
      <c r="X17" s="70">
        <f>MIN(X8:X14)</f>
        <v>5.1959</v>
      </c>
      <c r="Y17" s="69"/>
      <c r="Z17" s="70">
        <f>MIN(Z8:Z14)</f>
        <v>6.5195999999999996</v>
      </c>
      <c r="AA17" s="71"/>
    </row>
    <row r="18" spans="1:27" ht="15" thickBot="1" x14ac:dyDescent="0.35">
      <c r="A18" s="72" t="s">
        <v>29</v>
      </c>
      <c r="B18" s="73"/>
      <c r="C18" s="73"/>
      <c r="D18" s="74">
        <f>MAX(D8:D14)</f>
        <v>11.887600000000001</v>
      </c>
      <c r="E18" s="73"/>
      <c r="F18" s="74">
        <f>MAX(F8:F14)</f>
        <v>7.1332000000000004</v>
      </c>
      <c r="G18" s="73"/>
      <c r="H18" s="74">
        <f>MAX(H8:H14)</f>
        <v>6.7412999999999998</v>
      </c>
      <c r="I18" s="73"/>
      <c r="J18" s="74">
        <f>MAX(J8:J14)</f>
        <v>6.9397000000000002</v>
      </c>
      <c r="K18" s="73"/>
      <c r="L18" s="74">
        <f>MAX(L8:L14)</f>
        <v>7.5491999999999999</v>
      </c>
      <c r="M18" s="73"/>
      <c r="N18" s="74">
        <f>MAX(N8:N14)</f>
        <v>7.5913000000000004</v>
      </c>
      <c r="O18" s="73"/>
      <c r="P18" s="74">
        <f>MAX(P8:P14)</f>
        <v>9.3381000000000007</v>
      </c>
      <c r="Q18" s="73"/>
      <c r="R18" s="74">
        <f>MAX(R8:R14)</f>
        <v>6.0704000000000002</v>
      </c>
      <c r="S18" s="73"/>
      <c r="T18" s="74">
        <f>MAX(T8:T14)</f>
        <v>5.0247000000000002</v>
      </c>
      <c r="U18" s="73"/>
      <c r="V18" s="74">
        <f>MAX(V8:V14)</f>
        <v>4.8049999999999997</v>
      </c>
      <c r="W18" s="73"/>
      <c r="X18" s="74">
        <f>MAX(X8:X14)</f>
        <v>6.5824999999999996</v>
      </c>
      <c r="Y18" s="73"/>
      <c r="Z18" s="74">
        <f>MAX(Z8:Z14)</f>
        <v>8.2382000000000009</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44918</v>
      </c>
      <c r="C8" s="60">
        <f>VLOOKUP($A8,'Return Data'!$B$7:$R$2292,4,0)</f>
        <v>287.37470000000002</v>
      </c>
      <c r="D8" s="60">
        <f>VLOOKUP($A8,'Return Data'!$B$7:$R$2292,5,0)</f>
        <v>7.2283999999999997</v>
      </c>
      <c r="E8" s="61">
        <f>RANK(D8,D$8:D$14,0)</f>
        <v>5</v>
      </c>
      <c r="F8" s="60">
        <f>VLOOKUP($A8,'Return Data'!$B$7:$R$2292,6,0)</f>
        <v>6.9090999999999996</v>
      </c>
      <c r="G8" s="61">
        <f>RANK(F8,F$8:F$14,0)</f>
        <v>1</v>
      </c>
      <c r="H8" s="60">
        <f>VLOOKUP($A8,'Return Data'!$B$7:$R$2292,7,0)</f>
        <v>6.2565</v>
      </c>
      <c r="I8" s="61">
        <f>RANK(H8,H$8:H$14,0)</f>
        <v>1</v>
      </c>
      <c r="J8" s="60">
        <f>VLOOKUP($A8,'Return Data'!$B$7:$R$2292,8,0)</f>
        <v>6.3388</v>
      </c>
      <c r="K8" s="61">
        <f>RANK(J8,J$8:J$14,0)</f>
        <v>1</v>
      </c>
      <c r="L8" s="60">
        <f>VLOOKUP($A8,'Return Data'!$B$7:$R$2292,9,0)</f>
        <v>6.3795999999999999</v>
      </c>
      <c r="M8" s="61">
        <f>RANK(L8,L$8:L$14,0)</f>
        <v>2</v>
      </c>
      <c r="N8" s="60">
        <f>VLOOKUP($A8,'Return Data'!$B$7:$R$2292,10,0)</f>
        <v>6.2912999999999997</v>
      </c>
      <c r="O8" s="61">
        <f>RANK(N8,N$8:N$14,0)</f>
        <v>4</v>
      </c>
      <c r="P8" s="60">
        <f>VLOOKUP($A8,'Return Data'!$B$7:$R$2292,11,0)</f>
        <v>6.0678000000000001</v>
      </c>
      <c r="Q8" s="61">
        <f>RANK(P8,P$8:P$14,0)</f>
        <v>5</v>
      </c>
      <c r="R8" s="60">
        <f>VLOOKUP($A8,'Return Data'!$B$7:$R$2292,12,0)</f>
        <v>5.0437000000000003</v>
      </c>
      <c r="S8" s="61">
        <f>RANK(R8,R$8:R$14,0)</f>
        <v>2</v>
      </c>
      <c r="T8" s="60">
        <f>VLOOKUP($A8,'Return Data'!$B$7:$R$2292,13,0)</f>
        <v>4.7752999999999997</v>
      </c>
      <c r="U8" s="61">
        <f>RANK(T8,T$8:T$14,0)</f>
        <v>1</v>
      </c>
      <c r="V8" s="60">
        <f>VLOOKUP($A8,'Return Data'!$B$7:$R$2292,17,0)</f>
        <v>4.2088999999999999</v>
      </c>
      <c r="W8" s="61">
        <f>RANK(V8,V$8:V$14,0)</f>
        <v>2</v>
      </c>
      <c r="X8" s="60">
        <f>VLOOKUP($A8,'Return Data'!$B$7:$R$2292,14,0)</f>
        <v>5.6516000000000002</v>
      </c>
      <c r="Y8" s="61">
        <f>RANK(X8,X$8:X$14,0)</f>
        <v>4</v>
      </c>
      <c r="Z8" s="60">
        <f>VLOOKUP($A8,'Return Data'!$B$7:$R$2292,16,0)</f>
        <v>7.9741999999999997</v>
      </c>
      <c r="AA8" s="62">
        <f>RANK(Z8,Z$8:Z$14,0)</f>
        <v>1</v>
      </c>
    </row>
    <row r="9" spans="1:27" x14ac:dyDescent="0.3">
      <c r="A9" s="58" t="s">
        <v>760</v>
      </c>
      <c r="B9" s="59">
        <f>VLOOKUP($A9,'Return Data'!$B$7:$R$2292,3,0)</f>
        <v>44918</v>
      </c>
      <c r="C9" s="60">
        <f>VLOOKUP($A9,'Return Data'!$B$7:$R$2292,4,0)</f>
        <v>33.5274</v>
      </c>
      <c r="D9" s="60">
        <f>VLOOKUP($A9,'Return Data'!$B$7:$R$2292,5,0)</f>
        <v>11.107699999999999</v>
      </c>
      <c r="E9" s="61">
        <f t="shared" ref="E9:E14" si="0">RANK(D9,D$8:D$14,0)</f>
        <v>1</v>
      </c>
      <c r="F9" s="60">
        <f>VLOOKUP($A9,'Return Data'!$B$7:$R$2292,6,0)</f>
        <v>5.7725999999999997</v>
      </c>
      <c r="G9" s="61">
        <f t="shared" ref="G9:G14" si="1">RANK(F9,F$8:F$14,0)</f>
        <v>2</v>
      </c>
      <c r="H9" s="60">
        <f>VLOOKUP($A9,'Return Data'!$B$7:$R$2292,7,0)</f>
        <v>5.9789000000000003</v>
      </c>
      <c r="I9" s="61">
        <f t="shared" ref="I9:I14" si="2">RANK(H9,H$8:H$14,0)</f>
        <v>3</v>
      </c>
      <c r="J9" s="60">
        <f>VLOOKUP($A9,'Return Data'!$B$7:$R$2292,8,0)</f>
        <v>6.1810999999999998</v>
      </c>
      <c r="K9" s="61">
        <f t="shared" ref="K9:K14" si="3">RANK(J9,J$8:J$14,0)</f>
        <v>2</v>
      </c>
      <c r="L9" s="60">
        <f>VLOOKUP($A9,'Return Data'!$B$7:$R$2292,9,0)</f>
        <v>6.8129999999999997</v>
      </c>
      <c r="M9" s="61">
        <f t="shared" ref="M9:M14" si="4">RANK(L9,L$8:L$14,0)</f>
        <v>1</v>
      </c>
      <c r="N9" s="60">
        <f>VLOOKUP($A9,'Return Data'!$B$7:$R$2292,10,0)</f>
        <v>6.8677000000000001</v>
      </c>
      <c r="O9" s="61">
        <f t="shared" ref="O9:O14" si="5">RANK(N9,N$8:N$14,0)</f>
        <v>1</v>
      </c>
      <c r="P9" s="60">
        <f>VLOOKUP($A9,'Return Data'!$B$7:$R$2292,11,0)</f>
        <v>6.43</v>
      </c>
      <c r="Q9" s="61">
        <f t="shared" ref="Q9:Q14" si="6">RANK(P9,P$8:P$14,0)</f>
        <v>4</v>
      </c>
      <c r="R9" s="60">
        <f>VLOOKUP($A9,'Return Data'!$B$7:$R$2292,12,0)</f>
        <v>4.6074000000000002</v>
      </c>
      <c r="S9" s="61">
        <f t="shared" ref="S9:S14" si="7">RANK(R9,R$8:R$14,0)</f>
        <v>4</v>
      </c>
      <c r="T9" s="60">
        <f>VLOOKUP($A9,'Return Data'!$B$7:$R$2292,13,0)</f>
        <v>4.2007000000000003</v>
      </c>
      <c r="U9" s="61">
        <f t="shared" ref="U9:U14" si="8">RANK(T9,T$8:T$14,0)</f>
        <v>4</v>
      </c>
      <c r="V9" s="60">
        <f>VLOOKUP($A9,'Return Data'!$B$7:$R$2292,17,0)</f>
        <v>3.7679999999999998</v>
      </c>
      <c r="W9" s="61">
        <f t="shared" ref="W9:W11" si="9">RANK(V9,V$8:V$14,0)</f>
        <v>5</v>
      </c>
      <c r="X9" s="60">
        <f>VLOOKUP($A9,'Return Data'!$B$7:$R$2292,14,0)</f>
        <v>4.4786000000000001</v>
      </c>
      <c r="Y9" s="61">
        <f t="shared" ref="Y9:Y11" si="10">RANK(X9,X$8:X$14,0)</f>
        <v>5</v>
      </c>
      <c r="Z9" s="60">
        <f>VLOOKUP($A9,'Return Data'!$B$7:$R$2292,16,0)</f>
        <v>5.7382</v>
      </c>
      <c r="AA9" s="62">
        <f t="shared" ref="AA9:AA14" si="11">RANK(Z9,Z$8:Z$14,0)</f>
        <v>6</v>
      </c>
    </row>
    <row r="10" spans="1:27" x14ac:dyDescent="0.3">
      <c r="A10" s="58" t="s">
        <v>762</v>
      </c>
      <c r="B10" s="59">
        <f>VLOOKUP($A10,'Return Data'!$B$7:$R$2292,3,0)</f>
        <v>44918</v>
      </c>
      <c r="C10" s="60">
        <f>VLOOKUP($A10,'Return Data'!$B$7:$R$2292,4,0)</f>
        <v>40.991700000000002</v>
      </c>
      <c r="D10" s="60">
        <f>VLOOKUP($A10,'Return Data'!$B$7:$R$2292,5,0)</f>
        <v>8.7281999999999993</v>
      </c>
      <c r="E10" s="61">
        <f t="shared" si="0"/>
        <v>2</v>
      </c>
      <c r="F10" s="60">
        <f>VLOOKUP($A10,'Return Data'!$B$7:$R$2292,6,0)</f>
        <v>4.9884000000000004</v>
      </c>
      <c r="G10" s="61">
        <f t="shared" si="1"/>
        <v>3</v>
      </c>
      <c r="H10" s="60">
        <f>VLOOKUP($A10,'Return Data'!$B$7:$R$2292,7,0)</f>
        <v>5.6666999999999996</v>
      </c>
      <c r="I10" s="61">
        <f t="shared" si="2"/>
        <v>4</v>
      </c>
      <c r="J10" s="60">
        <f>VLOOKUP($A10,'Return Data'!$B$7:$R$2292,8,0)</f>
        <v>5.6154000000000002</v>
      </c>
      <c r="K10" s="61">
        <f t="shared" si="3"/>
        <v>4</v>
      </c>
      <c r="L10" s="60">
        <f>VLOOKUP($A10,'Return Data'!$B$7:$R$2292,9,0)</f>
        <v>5.6596000000000002</v>
      </c>
      <c r="M10" s="61">
        <f t="shared" si="4"/>
        <v>4</v>
      </c>
      <c r="N10" s="60">
        <f>VLOOKUP($A10,'Return Data'!$B$7:$R$2292,10,0)</f>
        <v>6.1486999999999998</v>
      </c>
      <c r="O10" s="61">
        <f t="shared" si="5"/>
        <v>5</v>
      </c>
      <c r="P10" s="60">
        <f>VLOOKUP($A10,'Return Data'!$B$7:$R$2292,11,0)</f>
        <v>7.0544000000000002</v>
      </c>
      <c r="Q10" s="61">
        <f t="shared" si="6"/>
        <v>2</v>
      </c>
      <c r="R10" s="60">
        <f>VLOOKUP($A10,'Return Data'!$B$7:$R$2292,12,0)</f>
        <v>4.9067999999999996</v>
      </c>
      <c r="S10" s="61">
        <f t="shared" si="7"/>
        <v>3</v>
      </c>
      <c r="T10" s="60">
        <f>VLOOKUP($A10,'Return Data'!$B$7:$R$2292,13,0)</f>
        <v>4.5599999999999996</v>
      </c>
      <c r="U10" s="61">
        <f t="shared" si="8"/>
        <v>2</v>
      </c>
      <c r="V10" s="60">
        <f>VLOOKUP($A10,'Return Data'!$B$7:$R$2292,17,0)</f>
        <v>4.3556999999999997</v>
      </c>
      <c r="W10" s="61">
        <f t="shared" si="9"/>
        <v>1</v>
      </c>
      <c r="X10" s="60">
        <f>VLOOKUP($A10,'Return Data'!$B$7:$R$2292,14,0)</f>
        <v>5.9222000000000001</v>
      </c>
      <c r="Y10" s="61">
        <f t="shared" si="10"/>
        <v>2</v>
      </c>
      <c r="Z10" s="60">
        <f>VLOOKUP($A10,'Return Data'!$B$7:$R$2292,16,0)</f>
        <v>7.7610999999999999</v>
      </c>
      <c r="AA10" s="62">
        <f t="shared" si="11"/>
        <v>2</v>
      </c>
    </row>
    <row r="11" spans="1:27" x14ac:dyDescent="0.3">
      <c r="A11" s="58" t="s">
        <v>764</v>
      </c>
      <c r="B11" s="59">
        <f>VLOOKUP($A11,'Return Data'!$B$7:$R$2292,3,0)</f>
        <v>44918</v>
      </c>
      <c r="C11" s="60">
        <f>VLOOKUP($A11,'Return Data'!$B$7:$R$2292,4,0)</f>
        <v>349.80739999999997</v>
      </c>
      <c r="D11" s="60">
        <f>VLOOKUP($A11,'Return Data'!$B$7:$R$2292,5,0)</f>
        <v>8.4016000000000002</v>
      </c>
      <c r="E11" s="61">
        <f t="shared" si="0"/>
        <v>3</v>
      </c>
      <c r="F11" s="60">
        <f>VLOOKUP($A11,'Return Data'!$B$7:$R$2292,6,0)</f>
        <v>-0.93210000000000004</v>
      </c>
      <c r="G11" s="61">
        <f t="shared" si="1"/>
        <v>6</v>
      </c>
      <c r="H11" s="60">
        <f>VLOOKUP($A11,'Return Data'!$B$7:$R$2292,7,0)</f>
        <v>2.4622000000000002</v>
      </c>
      <c r="I11" s="61">
        <f t="shared" si="2"/>
        <v>7</v>
      </c>
      <c r="J11" s="60">
        <f>VLOOKUP($A11,'Return Data'!$B$7:$R$2292,8,0)</f>
        <v>4.8617999999999997</v>
      </c>
      <c r="K11" s="61">
        <f t="shared" si="3"/>
        <v>7</v>
      </c>
      <c r="L11" s="60">
        <f>VLOOKUP($A11,'Return Data'!$B$7:$R$2292,9,0)</f>
        <v>5.0298999999999996</v>
      </c>
      <c r="M11" s="61">
        <f t="shared" si="4"/>
        <v>7</v>
      </c>
      <c r="N11" s="60">
        <f>VLOOKUP($A11,'Return Data'!$B$7:$R$2292,10,0)</f>
        <v>5.6741000000000001</v>
      </c>
      <c r="O11" s="61">
        <f t="shared" si="5"/>
        <v>6</v>
      </c>
      <c r="P11" s="60">
        <f>VLOOKUP($A11,'Return Data'!$B$7:$R$2292,11,0)</f>
        <v>8.6090999999999998</v>
      </c>
      <c r="Q11" s="61">
        <f t="shared" si="6"/>
        <v>1</v>
      </c>
      <c r="R11" s="60">
        <f>VLOOKUP($A11,'Return Data'!$B$7:$R$2292,12,0)</f>
        <v>5.3365999999999998</v>
      </c>
      <c r="S11" s="61">
        <f t="shared" si="7"/>
        <v>1</v>
      </c>
      <c r="T11" s="60">
        <f>VLOOKUP($A11,'Return Data'!$B$7:$R$2292,13,0)</f>
        <v>4.2237999999999998</v>
      </c>
      <c r="U11" s="61">
        <f t="shared" si="8"/>
        <v>3</v>
      </c>
      <c r="V11" s="60">
        <f>VLOOKUP($A11,'Return Data'!$B$7:$R$2292,17,0)</f>
        <v>4.0594999999999999</v>
      </c>
      <c r="W11" s="61">
        <f t="shared" si="9"/>
        <v>3</v>
      </c>
      <c r="X11" s="60">
        <f>VLOOKUP($A11,'Return Data'!$B$7:$R$2292,14,0)</f>
        <v>5.8201999999999998</v>
      </c>
      <c r="Y11" s="61">
        <f t="shared" si="10"/>
        <v>3</v>
      </c>
      <c r="Z11" s="60">
        <f>VLOOKUP($A11,'Return Data'!$B$7:$R$2292,16,0)</f>
        <v>7.5933000000000002</v>
      </c>
      <c r="AA11" s="62">
        <f t="shared" si="11"/>
        <v>3</v>
      </c>
    </row>
    <row r="12" spans="1:27" x14ac:dyDescent="0.3">
      <c r="A12" s="58" t="s">
        <v>767</v>
      </c>
      <c r="B12" s="59">
        <f>VLOOKUP($A12,'Return Data'!$B$7:$R$2292,3,0)</f>
        <v>44918</v>
      </c>
      <c r="C12" s="60">
        <f>VLOOKUP($A12,'Return Data'!$B$7:$R$2292,4,0)</f>
        <v>1244.548</v>
      </c>
      <c r="D12" s="60">
        <f>VLOOKUP($A12,'Return Data'!$B$7:$R$2292,5,0)</f>
        <v>4.7516999999999996</v>
      </c>
      <c r="E12" s="61">
        <f t="shared" si="0"/>
        <v>6</v>
      </c>
      <c r="F12" s="60">
        <f>VLOOKUP($A12,'Return Data'!$B$7:$R$2292,6,0)</f>
        <v>3.1564999999999999</v>
      </c>
      <c r="G12" s="61">
        <f t="shared" si="1"/>
        <v>5</v>
      </c>
      <c r="H12" s="60">
        <f>VLOOKUP($A12,'Return Data'!$B$7:$R$2292,7,0)</f>
        <v>4.7054999999999998</v>
      </c>
      <c r="I12" s="61">
        <f t="shared" si="2"/>
        <v>5</v>
      </c>
      <c r="J12" s="60">
        <f>VLOOKUP($A12,'Return Data'!$B$7:$R$2292,8,0)</f>
        <v>4.9183000000000003</v>
      </c>
      <c r="K12" s="61">
        <f t="shared" si="3"/>
        <v>6</v>
      </c>
      <c r="L12" s="60">
        <f>VLOOKUP($A12,'Return Data'!$B$7:$R$2292,9,0)</f>
        <v>5.6064999999999996</v>
      </c>
      <c r="M12" s="61">
        <f t="shared" si="4"/>
        <v>5</v>
      </c>
      <c r="N12" s="60">
        <f>VLOOKUP($A12,'Return Data'!$B$7:$R$2292,10,0)</f>
        <v>6.4100999999999999</v>
      </c>
      <c r="O12" s="61">
        <f t="shared" si="5"/>
        <v>3</v>
      </c>
      <c r="P12" s="60">
        <f>VLOOKUP($A12,'Return Data'!$B$7:$R$2292,11,0)</f>
        <v>6.5929000000000002</v>
      </c>
      <c r="Q12" s="61">
        <f t="shared" si="6"/>
        <v>3</v>
      </c>
      <c r="R12" s="60">
        <f>VLOOKUP($A12,'Return Data'!$B$7:$R$2292,12,0)</f>
        <v>3.6118999999999999</v>
      </c>
      <c r="S12" s="61">
        <f t="shared" si="7"/>
        <v>7</v>
      </c>
      <c r="T12" s="60">
        <f>VLOOKUP($A12,'Return Data'!$B$7:$R$2292,13,0)</f>
        <v>3.4681000000000002</v>
      </c>
      <c r="U12" s="61">
        <f t="shared" si="8"/>
        <v>7</v>
      </c>
      <c r="V12" s="60"/>
      <c r="W12" s="61"/>
      <c r="X12" s="60"/>
      <c r="Y12" s="61"/>
      <c r="Z12" s="60">
        <f>VLOOKUP($A12,'Return Data'!$B$7:$R$2292,16,0)</f>
        <v>6.2409999999999997</v>
      </c>
      <c r="AA12" s="62">
        <f t="shared" si="11"/>
        <v>5</v>
      </c>
    </row>
    <row r="13" spans="1:27" x14ac:dyDescent="0.3">
      <c r="A13" s="58" t="s">
        <v>768</v>
      </c>
      <c r="B13" s="59">
        <f>VLOOKUP($A13,'Return Data'!$B$7:$R$2292,3,0)</f>
        <v>44918</v>
      </c>
      <c r="C13" s="60">
        <f>VLOOKUP($A13,'Return Data'!$B$7:$R$2292,4,0)</f>
        <v>37.206299999999999</v>
      </c>
      <c r="D13" s="60">
        <f>VLOOKUP($A13,'Return Data'!$B$7:$R$2292,5,0)</f>
        <v>-4.6101999999999999</v>
      </c>
      <c r="E13" s="61">
        <f t="shared" si="0"/>
        <v>7</v>
      </c>
      <c r="F13" s="60">
        <f>VLOOKUP($A13,'Return Data'!$B$7:$R$2292,6,0)</f>
        <v>-1.1116999999999999</v>
      </c>
      <c r="G13" s="61">
        <f t="shared" si="1"/>
        <v>7</v>
      </c>
      <c r="H13" s="60">
        <f>VLOOKUP($A13,'Return Data'!$B$7:$R$2292,7,0)</f>
        <v>2.5518999999999998</v>
      </c>
      <c r="I13" s="61">
        <f t="shared" si="2"/>
        <v>6</v>
      </c>
      <c r="J13" s="60">
        <f>VLOOKUP($A13,'Return Data'!$B$7:$R$2292,8,0)</f>
        <v>5.5053000000000001</v>
      </c>
      <c r="K13" s="61">
        <f t="shared" si="3"/>
        <v>5</v>
      </c>
      <c r="L13" s="60">
        <f>VLOOKUP($A13,'Return Data'!$B$7:$R$2292,9,0)</f>
        <v>6.1195000000000004</v>
      </c>
      <c r="M13" s="61">
        <f t="shared" si="4"/>
        <v>3</v>
      </c>
      <c r="N13" s="60">
        <f>VLOOKUP($A13,'Return Data'!$B$7:$R$2292,10,0)</f>
        <v>6.7603</v>
      </c>
      <c r="O13" s="61">
        <f t="shared" si="5"/>
        <v>2</v>
      </c>
      <c r="P13" s="60">
        <f>VLOOKUP($A13,'Return Data'!$B$7:$R$2292,11,0)</f>
        <v>5.6391</v>
      </c>
      <c r="Q13" s="61">
        <f t="shared" si="6"/>
        <v>6</v>
      </c>
      <c r="R13" s="60">
        <f>VLOOKUP($A13,'Return Data'!$B$7:$R$2292,12,0)</f>
        <v>3.7511000000000001</v>
      </c>
      <c r="S13" s="61">
        <f t="shared" si="7"/>
        <v>6</v>
      </c>
      <c r="T13" s="60">
        <f>VLOOKUP($A13,'Return Data'!$B$7:$R$2292,13,0)</f>
        <v>3.7536999999999998</v>
      </c>
      <c r="U13" s="61">
        <f t="shared" si="8"/>
        <v>5</v>
      </c>
      <c r="V13" s="60">
        <f>VLOOKUP($A13,'Return Data'!$B$7:$R$2292,17,0)</f>
        <v>3.8047</v>
      </c>
      <c r="W13" s="61">
        <f t="shared" ref="W13:W14" si="12">RANK(V13,V$8:V$14,0)</f>
        <v>4</v>
      </c>
      <c r="X13" s="60">
        <f>VLOOKUP($A13,'Return Data'!$B$7:$R$2292,14,0)</f>
        <v>6.2141999999999999</v>
      </c>
      <c r="Y13" s="61">
        <f t="shared" ref="Y13" si="13">RANK(X13,X$8:X$14,0)</f>
        <v>1</v>
      </c>
      <c r="Z13" s="60">
        <f>VLOOKUP($A13,'Return Data'!$B$7:$R$2292,16,0)</f>
        <v>7.4363000000000001</v>
      </c>
      <c r="AA13" s="62">
        <f t="shared" si="11"/>
        <v>4</v>
      </c>
    </row>
    <row r="14" spans="1:27" x14ac:dyDescent="0.3">
      <c r="A14" s="58" t="s">
        <v>771</v>
      </c>
      <c r="B14" s="59">
        <f>VLOOKUP($A14,'Return Data'!$B$7:$R$2292,3,0)</f>
        <v>44918</v>
      </c>
      <c r="C14" s="60">
        <f>VLOOKUP($A14,'Return Data'!$B$7:$R$2292,4,0)</f>
        <v>1256.7864</v>
      </c>
      <c r="D14" s="60">
        <f>VLOOKUP($A14,'Return Data'!$B$7:$R$2292,5,0)</f>
        <v>7.4480000000000004</v>
      </c>
      <c r="E14" s="61">
        <f t="shared" si="0"/>
        <v>4</v>
      </c>
      <c r="F14" s="60">
        <f>VLOOKUP($A14,'Return Data'!$B$7:$R$2292,6,0)</f>
        <v>4.5526</v>
      </c>
      <c r="G14" s="61">
        <f t="shared" si="1"/>
        <v>4</v>
      </c>
      <c r="H14" s="60">
        <f>VLOOKUP($A14,'Return Data'!$B$7:$R$2292,7,0)</f>
        <v>6.2088000000000001</v>
      </c>
      <c r="I14" s="61">
        <f t="shared" si="2"/>
        <v>2</v>
      </c>
      <c r="J14" s="60">
        <f>VLOOKUP($A14,'Return Data'!$B$7:$R$2292,8,0)</f>
        <v>6.0289999999999999</v>
      </c>
      <c r="K14" s="61">
        <f t="shared" si="3"/>
        <v>3</v>
      </c>
      <c r="L14" s="60">
        <f>VLOOKUP($A14,'Return Data'!$B$7:$R$2292,9,0)</f>
        <v>5.5209999999999999</v>
      </c>
      <c r="M14" s="61">
        <f t="shared" si="4"/>
        <v>6</v>
      </c>
      <c r="N14" s="60">
        <f>VLOOKUP($A14,'Return Data'!$B$7:$R$2292,10,0)</f>
        <v>5.5991999999999997</v>
      </c>
      <c r="O14" s="61">
        <f t="shared" si="5"/>
        <v>7</v>
      </c>
      <c r="P14" s="60">
        <f>VLOOKUP($A14,'Return Data'!$B$7:$R$2292,11,0)</f>
        <v>5.2462</v>
      </c>
      <c r="Q14" s="61">
        <f t="shared" si="6"/>
        <v>7</v>
      </c>
      <c r="R14" s="60">
        <f>VLOOKUP($A14,'Return Data'!$B$7:$R$2292,12,0)</f>
        <v>4.0757000000000003</v>
      </c>
      <c r="S14" s="61">
        <f t="shared" si="7"/>
        <v>5</v>
      </c>
      <c r="T14" s="60">
        <f>VLOOKUP($A14,'Return Data'!$B$7:$R$2292,13,0)</f>
        <v>3.7063999999999999</v>
      </c>
      <c r="U14" s="61">
        <f t="shared" si="8"/>
        <v>6</v>
      </c>
      <c r="V14" s="60">
        <f>VLOOKUP($A14,'Return Data'!$B$7:$R$2292,17,0)</f>
        <v>3.4540999999999999</v>
      </c>
      <c r="W14" s="61">
        <f t="shared" si="12"/>
        <v>6</v>
      </c>
      <c r="X14" s="60"/>
      <c r="Y14" s="61"/>
      <c r="Z14" s="60">
        <f>VLOOKUP($A14,'Return Data'!$B$7:$R$2292,16,0)</f>
        <v>5.6608999999999998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6.1507714285714288</v>
      </c>
      <c r="E16" s="69"/>
      <c r="F16" s="70">
        <f>AVERAGE(F8:F14)</f>
        <v>3.3336285714285716</v>
      </c>
      <c r="G16" s="69"/>
      <c r="H16" s="70">
        <f>AVERAGE(H8:H14)</f>
        <v>4.8329285714285719</v>
      </c>
      <c r="I16" s="69"/>
      <c r="J16" s="70">
        <f>AVERAGE(J8:J14)</f>
        <v>5.6356714285714276</v>
      </c>
      <c r="K16" s="69"/>
      <c r="L16" s="70">
        <f>AVERAGE(L8:L14)</f>
        <v>5.8755857142857142</v>
      </c>
      <c r="M16" s="69"/>
      <c r="N16" s="70">
        <f>AVERAGE(N8:N14)</f>
        <v>6.2501999999999986</v>
      </c>
      <c r="O16" s="69"/>
      <c r="P16" s="70">
        <f>AVERAGE(P8:P14)</f>
        <v>6.5199285714285713</v>
      </c>
      <c r="Q16" s="69"/>
      <c r="R16" s="70">
        <f>AVERAGE(R8:R14)</f>
        <v>4.4761714285714289</v>
      </c>
      <c r="S16" s="69"/>
      <c r="T16" s="70">
        <f>AVERAGE(T8:T14)</f>
        <v>4.0982857142857139</v>
      </c>
      <c r="U16" s="69"/>
      <c r="V16" s="70">
        <f>AVERAGE(V8:V14)</f>
        <v>3.9418166666666665</v>
      </c>
      <c r="W16" s="69"/>
      <c r="X16" s="70">
        <f>AVERAGE(X8:X14)</f>
        <v>5.6173599999999997</v>
      </c>
      <c r="Y16" s="69"/>
      <c r="Z16" s="70">
        <f>AVERAGE(Z8:Z14)</f>
        <v>6.915</v>
      </c>
      <c r="AA16" s="71"/>
    </row>
    <row r="17" spans="1:27" x14ac:dyDescent="0.3">
      <c r="A17" s="68" t="s">
        <v>28</v>
      </c>
      <c r="B17" s="69"/>
      <c r="C17" s="69"/>
      <c r="D17" s="70">
        <f>MIN(D8:D14)</f>
        <v>-4.6101999999999999</v>
      </c>
      <c r="E17" s="69"/>
      <c r="F17" s="70">
        <f>MIN(F8:F14)</f>
        <v>-1.1116999999999999</v>
      </c>
      <c r="G17" s="69"/>
      <c r="H17" s="70">
        <f>MIN(H8:H14)</f>
        <v>2.4622000000000002</v>
      </c>
      <c r="I17" s="69"/>
      <c r="J17" s="70">
        <f>MIN(J8:J14)</f>
        <v>4.8617999999999997</v>
      </c>
      <c r="K17" s="69"/>
      <c r="L17" s="70">
        <f>MIN(L8:L14)</f>
        <v>5.0298999999999996</v>
      </c>
      <c r="M17" s="69"/>
      <c r="N17" s="70">
        <f>MIN(N8:N14)</f>
        <v>5.5991999999999997</v>
      </c>
      <c r="O17" s="69"/>
      <c r="P17" s="70">
        <f>MIN(P8:P14)</f>
        <v>5.2462</v>
      </c>
      <c r="Q17" s="69"/>
      <c r="R17" s="70">
        <f>MIN(R8:R14)</f>
        <v>3.6118999999999999</v>
      </c>
      <c r="S17" s="69"/>
      <c r="T17" s="70">
        <f>MIN(T8:T14)</f>
        <v>3.4681000000000002</v>
      </c>
      <c r="U17" s="69"/>
      <c r="V17" s="70">
        <f>MIN(V8:V14)</f>
        <v>3.4540999999999999</v>
      </c>
      <c r="W17" s="69"/>
      <c r="X17" s="70">
        <f>MIN(X8:X14)</f>
        <v>4.4786000000000001</v>
      </c>
      <c r="Y17" s="69"/>
      <c r="Z17" s="70">
        <f>MIN(Z8:Z14)</f>
        <v>5.6608999999999998</v>
      </c>
      <c r="AA17" s="71"/>
    </row>
    <row r="18" spans="1:27" ht="15" thickBot="1" x14ac:dyDescent="0.35">
      <c r="A18" s="72" t="s">
        <v>29</v>
      </c>
      <c r="B18" s="73"/>
      <c r="C18" s="73"/>
      <c r="D18" s="74">
        <f>MAX(D8:D14)</f>
        <v>11.107699999999999</v>
      </c>
      <c r="E18" s="73"/>
      <c r="F18" s="74">
        <f>MAX(F8:F14)</f>
        <v>6.9090999999999996</v>
      </c>
      <c r="G18" s="73"/>
      <c r="H18" s="74">
        <f>MAX(H8:H14)</f>
        <v>6.2565</v>
      </c>
      <c r="I18" s="73"/>
      <c r="J18" s="74">
        <f>MAX(J8:J14)</f>
        <v>6.3388</v>
      </c>
      <c r="K18" s="73"/>
      <c r="L18" s="74">
        <f>MAX(L8:L14)</f>
        <v>6.8129999999999997</v>
      </c>
      <c r="M18" s="73"/>
      <c r="N18" s="74">
        <f>MAX(N8:N14)</f>
        <v>6.8677000000000001</v>
      </c>
      <c r="O18" s="73"/>
      <c r="P18" s="74">
        <f>MAX(P8:P14)</f>
        <v>8.6090999999999998</v>
      </c>
      <c r="Q18" s="73"/>
      <c r="R18" s="74">
        <f>MAX(R8:R14)</f>
        <v>5.3365999999999998</v>
      </c>
      <c r="S18" s="73"/>
      <c r="T18" s="74">
        <f>MAX(T8:T14)</f>
        <v>4.7752999999999997</v>
      </c>
      <c r="U18" s="73"/>
      <c r="V18" s="74">
        <f>MAX(V8:V14)</f>
        <v>4.3556999999999997</v>
      </c>
      <c r="W18" s="73"/>
      <c r="X18" s="74">
        <f>MAX(X8:X14)</f>
        <v>6.2141999999999999</v>
      </c>
      <c r="Y18" s="73"/>
      <c r="Z18" s="74">
        <f>MAX(Z8:Z14)</f>
        <v>7.9741999999999997</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44920</v>
      </c>
      <c r="C8" s="60">
        <f>VLOOKUP($A8,'Return Data'!$B$7:$R$2292,4,0)</f>
        <v>356.4144</v>
      </c>
      <c r="D8" s="60">
        <f>VLOOKUP($A8,'Return Data'!$B$7:$R$2292,5,0)</f>
        <v>6.6167999999999996</v>
      </c>
      <c r="E8" s="61">
        <f t="shared" ref="E8:E43" si="0">RANK(D8,D$8:D$43,0)</f>
        <v>9</v>
      </c>
      <c r="F8" s="60">
        <f>VLOOKUP($A8,'Return Data'!$B$7:$R$2292,6,0)</f>
        <v>6.6909999999999998</v>
      </c>
      <c r="G8" s="61">
        <f t="shared" ref="G8:G43" si="1">RANK(F8,F$8:F$43,0)</f>
        <v>4</v>
      </c>
      <c r="H8" s="60">
        <f>VLOOKUP($A8,'Return Data'!$B$7:$R$2292,7,0)</f>
        <v>7.0244999999999997</v>
      </c>
      <c r="I8" s="61">
        <f t="shared" ref="I8:I43" si="2">RANK(H8,H$8:H$43,0)</f>
        <v>3</v>
      </c>
      <c r="J8" s="60">
        <f>VLOOKUP($A8,'Return Data'!$B$7:$R$2292,8,0)</f>
        <v>6.6398000000000001</v>
      </c>
      <c r="K8" s="61">
        <f t="shared" ref="K8:K43" si="3">RANK(J8,J$8:J$43,0)</f>
        <v>1</v>
      </c>
      <c r="L8" s="60">
        <f>VLOOKUP($A8,'Return Data'!$B$7:$R$2292,9,0)</f>
        <v>6.6006999999999998</v>
      </c>
      <c r="M8" s="61">
        <f t="shared" ref="M8:M43" si="4">RANK(L8,L$8:L$43,0)</f>
        <v>2</v>
      </c>
      <c r="N8" s="60">
        <f>VLOOKUP($A8,'Return Data'!$B$7:$R$2292,10,0)</f>
        <v>6.3806000000000003</v>
      </c>
      <c r="O8" s="61">
        <f t="shared" ref="O8:O43" si="5">RANK(N8,N$8:N$43,0)</f>
        <v>6</v>
      </c>
      <c r="P8" s="60">
        <f>VLOOKUP($A8,'Return Data'!$B$7:$R$2292,11,0)</f>
        <v>5.7949999999999999</v>
      </c>
      <c r="Q8" s="61">
        <f t="shared" ref="Q8:Q43" si="6">RANK(P8,P$8:P$43,0)</f>
        <v>8</v>
      </c>
      <c r="R8" s="60">
        <f>VLOOKUP($A8,'Return Data'!$B$7:$R$2292,12,0)</f>
        <v>5.2438000000000002</v>
      </c>
      <c r="S8" s="61">
        <f t="shared" ref="S8:S43" si="7">RANK(R8,R$8:R$43,0)</f>
        <v>8</v>
      </c>
      <c r="T8" s="60">
        <f>VLOOKUP($A8,'Return Data'!$B$7:$R$2292,13,0)</f>
        <v>4.8875999999999999</v>
      </c>
      <c r="U8" s="61">
        <f t="shared" ref="U8:U43" si="8">RANK(T8,T$8:T$43,0)</f>
        <v>6</v>
      </c>
      <c r="V8" s="60">
        <f>VLOOKUP($A8,'Return Data'!$B$7:$R$2292,17,0)</f>
        <v>4.1257000000000001</v>
      </c>
      <c r="W8" s="61">
        <f t="shared" ref="W8:W43" si="9">RANK(V8,V$8:V$43,0)</f>
        <v>9</v>
      </c>
      <c r="X8" s="60">
        <f>VLOOKUP($A8,'Return Data'!$B$7:$R$2292,14,0)</f>
        <v>4.2206999999999999</v>
      </c>
      <c r="Y8" s="61">
        <f t="shared" ref="Y8:Y23" si="10">RANK(X8,X$8:X$43,0)</f>
        <v>6</v>
      </c>
      <c r="Z8" s="60">
        <f>VLOOKUP($A8,'Return Data'!$B$7:$R$2292,16,0)</f>
        <v>6.8445</v>
      </c>
      <c r="AA8" s="62">
        <f t="shared" ref="AA8:AA43" si="11">RANK(Z8,Z$8:Z$43,0)</f>
        <v>3</v>
      </c>
    </row>
    <row r="9" spans="1:27" x14ac:dyDescent="0.3">
      <c r="A9" s="58" t="s">
        <v>119</v>
      </c>
      <c r="B9" s="59">
        <f>VLOOKUP($A9,'Return Data'!$B$7:$R$2292,3,0)</f>
        <v>44920</v>
      </c>
      <c r="C9" s="60">
        <f>VLOOKUP($A9,'Return Data'!$B$7:$R$2292,4,0)</f>
        <v>2455.8771000000002</v>
      </c>
      <c r="D9" s="60">
        <f>VLOOKUP($A9,'Return Data'!$B$7:$R$2292,5,0)</f>
        <v>6.6253000000000002</v>
      </c>
      <c r="E9" s="61">
        <f t="shared" si="0"/>
        <v>7</v>
      </c>
      <c r="F9" s="60">
        <f>VLOOKUP($A9,'Return Data'!$B$7:$R$2292,6,0)</f>
        <v>6.6367000000000003</v>
      </c>
      <c r="G9" s="61">
        <f t="shared" si="1"/>
        <v>9</v>
      </c>
      <c r="H9" s="60">
        <f>VLOOKUP($A9,'Return Data'!$B$7:$R$2292,7,0)</f>
        <v>6.915</v>
      </c>
      <c r="I9" s="61">
        <f t="shared" si="2"/>
        <v>7</v>
      </c>
      <c r="J9" s="60">
        <f>VLOOKUP($A9,'Return Data'!$B$7:$R$2292,8,0)</f>
        <v>6.5496999999999996</v>
      </c>
      <c r="K9" s="61">
        <f t="shared" si="3"/>
        <v>9</v>
      </c>
      <c r="L9" s="60">
        <f>VLOOKUP($A9,'Return Data'!$B$7:$R$2292,9,0)</f>
        <v>6.5410000000000004</v>
      </c>
      <c r="M9" s="61">
        <f t="shared" si="4"/>
        <v>8</v>
      </c>
      <c r="N9" s="60">
        <f>VLOOKUP($A9,'Return Data'!$B$7:$R$2292,10,0)</f>
        <v>6.3800999999999997</v>
      </c>
      <c r="O9" s="61">
        <f t="shared" si="5"/>
        <v>8</v>
      </c>
      <c r="P9" s="60">
        <f>VLOOKUP($A9,'Return Data'!$B$7:$R$2292,11,0)</f>
        <v>5.7967000000000004</v>
      </c>
      <c r="Q9" s="61">
        <f t="shared" si="6"/>
        <v>5</v>
      </c>
      <c r="R9" s="60">
        <f>VLOOKUP($A9,'Return Data'!$B$7:$R$2292,12,0)</f>
        <v>5.2522000000000002</v>
      </c>
      <c r="S9" s="61">
        <f t="shared" si="7"/>
        <v>6</v>
      </c>
      <c r="T9" s="60">
        <f>VLOOKUP($A9,'Return Data'!$B$7:$R$2292,13,0)</f>
        <v>4.8851000000000004</v>
      </c>
      <c r="U9" s="61">
        <f t="shared" si="8"/>
        <v>7</v>
      </c>
      <c r="V9" s="60">
        <f>VLOOKUP($A9,'Return Data'!$B$7:$R$2292,17,0)</f>
        <v>4.1151</v>
      </c>
      <c r="W9" s="61">
        <f t="shared" si="9"/>
        <v>12</v>
      </c>
      <c r="X9" s="60">
        <f>VLOOKUP($A9,'Return Data'!$B$7:$R$2292,14,0)</f>
        <v>4.1966999999999999</v>
      </c>
      <c r="Y9" s="61">
        <f t="shared" si="10"/>
        <v>12</v>
      </c>
      <c r="Z9" s="60">
        <f>VLOOKUP($A9,'Return Data'!$B$7:$R$2292,16,0)</f>
        <v>6.7998000000000003</v>
      </c>
      <c r="AA9" s="62">
        <f t="shared" si="11"/>
        <v>11</v>
      </c>
    </row>
    <row r="10" spans="1:27" x14ac:dyDescent="0.3">
      <c r="A10" s="58" t="s">
        <v>1926</v>
      </c>
      <c r="B10" s="59">
        <f>VLOOKUP($A10,'Return Data'!$B$7:$R$2292,3,0)</f>
        <v>44920</v>
      </c>
      <c r="C10" s="60">
        <f>VLOOKUP($A10,'Return Data'!$B$7:$R$2292,4,0)</f>
        <v>2548.7453999999998</v>
      </c>
      <c r="D10" s="60">
        <f>VLOOKUP($A10,'Return Data'!$B$7:$R$2292,5,0)</f>
        <v>6.6317000000000004</v>
      </c>
      <c r="E10" s="61">
        <f t="shared" si="0"/>
        <v>6</v>
      </c>
      <c r="F10" s="60">
        <f>VLOOKUP($A10,'Return Data'!$B$7:$R$2292,6,0)</f>
        <v>6.5567000000000002</v>
      </c>
      <c r="G10" s="61">
        <f t="shared" si="1"/>
        <v>26</v>
      </c>
      <c r="H10" s="60">
        <f>VLOOKUP($A10,'Return Data'!$B$7:$R$2292,7,0)</f>
        <v>6.7874999999999996</v>
      </c>
      <c r="I10" s="61">
        <f t="shared" si="2"/>
        <v>22</v>
      </c>
      <c r="J10" s="60">
        <f>VLOOKUP($A10,'Return Data'!$B$7:$R$2292,8,0)</f>
        <v>6.5175999999999998</v>
      </c>
      <c r="K10" s="61">
        <f t="shared" si="3"/>
        <v>15</v>
      </c>
      <c r="L10" s="60">
        <f>VLOOKUP($A10,'Return Data'!$B$7:$R$2292,9,0)</f>
        <v>6.5179</v>
      </c>
      <c r="M10" s="61">
        <f t="shared" si="4"/>
        <v>15</v>
      </c>
      <c r="N10" s="60">
        <f>VLOOKUP($A10,'Return Data'!$B$7:$R$2292,10,0)</f>
        <v>6.3935000000000004</v>
      </c>
      <c r="O10" s="61">
        <f t="shared" si="5"/>
        <v>4</v>
      </c>
      <c r="P10" s="60">
        <f>VLOOKUP($A10,'Return Data'!$B$7:$R$2292,11,0)</f>
        <v>5.8067000000000002</v>
      </c>
      <c r="Q10" s="61">
        <f t="shared" si="6"/>
        <v>4</v>
      </c>
      <c r="R10" s="60">
        <f>VLOOKUP($A10,'Return Data'!$B$7:$R$2292,12,0)</f>
        <v>5.2885</v>
      </c>
      <c r="S10" s="61">
        <f t="shared" si="7"/>
        <v>4</v>
      </c>
      <c r="T10" s="60">
        <f>VLOOKUP($A10,'Return Data'!$B$7:$R$2292,13,0)</f>
        <v>4.9227999999999996</v>
      </c>
      <c r="U10" s="61">
        <f t="shared" si="8"/>
        <v>5</v>
      </c>
      <c r="V10" s="60">
        <f>VLOOKUP($A10,'Return Data'!$B$7:$R$2292,17,0)</f>
        <v>4.1662999999999997</v>
      </c>
      <c r="W10" s="61">
        <f t="shared" si="9"/>
        <v>3</v>
      </c>
      <c r="X10" s="60">
        <f>VLOOKUP($A10,'Return Data'!$B$7:$R$2292,14,0)</f>
        <v>4.1959</v>
      </c>
      <c r="Y10" s="61">
        <f t="shared" si="10"/>
        <v>13</v>
      </c>
      <c r="Z10" s="60">
        <f>VLOOKUP($A10,'Return Data'!$B$7:$R$2292,16,0)</f>
        <v>6.8396999999999997</v>
      </c>
      <c r="AA10" s="62">
        <f t="shared" si="11"/>
        <v>4</v>
      </c>
    </row>
    <row r="11" spans="1:27" x14ac:dyDescent="0.3">
      <c r="A11" s="58" t="s">
        <v>1981</v>
      </c>
      <c r="B11" s="59">
        <f>VLOOKUP($A11,'Return Data'!$B$7:$R$2292,3,0)</f>
        <v>44920</v>
      </c>
      <c r="C11" s="60">
        <f>VLOOKUP($A11,'Return Data'!$B$7:$R$2292,4,0)</f>
        <v>2545.0526</v>
      </c>
      <c r="D11" s="60">
        <f>VLOOKUP($A11,'Return Data'!$B$7:$R$2292,5,0)</f>
        <v>6.6025999999999998</v>
      </c>
      <c r="E11" s="61">
        <f t="shared" si="0"/>
        <v>13</v>
      </c>
      <c r="F11" s="60">
        <f>VLOOKUP($A11,'Return Data'!$B$7:$R$2292,6,0)</f>
        <v>6.8380999999999998</v>
      </c>
      <c r="G11" s="61">
        <f t="shared" si="1"/>
        <v>1</v>
      </c>
      <c r="H11" s="60">
        <f>VLOOKUP($A11,'Return Data'!$B$7:$R$2292,7,0)</f>
        <v>7.0378999999999996</v>
      </c>
      <c r="I11" s="61">
        <f t="shared" si="2"/>
        <v>2</v>
      </c>
      <c r="J11" s="60">
        <f>VLOOKUP($A11,'Return Data'!$B$7:$R$2292,8,0)</f>
        <v>6.6292999999999997</v>
      </c>
      <c r="K11" s="61">
        <f t="shared" si="3"/>
        <v>2</v>
      </c>
      <c r="L11" s="60">
        <f>VLOOKUP($A11,'Return Data'!$B$7:$R$2292,9,0)</f>
        <v>6.6711</v>
      </c>
      <c r="M11" s="61">
        <f t="shared" si="4"/>
        <v>1</v>
      </c>
      <c r="N11" s="60">
        <f>VLOOKUP($A11,'Return Data'!$B$7:$R$2292,10,0)</f>
        <v>6.4390000000000001</v>
      </c>
      <c r="O11" s="61">
        <f t="shared" si="5"/>
        <v>1</v>
      </c>
      <c r="P11" s="60">
        <f>VLOOKUP($A11,'Return Data'!$B$7:$R$2292,11,0)</f>
        <v>5.8407</v>
      </c>
      <c r="Q11" s="61">
        <f t="shared" si="6"/>
        <v>2</v>
      </c>
      <c r="R11" s="60">
        <f>VLOOKUP($A11,'Return Data'!$B$7:$R$2292,12,0)</f>
        <v>5.298</v>
      </c>
      <c r="S11" s="61">
        <f t="shared" si="7"/>
        <v>3</v>
      </c>
      <c r="T11" s="60">
        <f>VLOOKUP($A11,'Return Data'!$B$7:$R$2292,13,0)</f>
        <v>4.9276999999999997</v>
      </c>
      <c r="U11" s="61">
        <f t="shared" si="8"/>
        <v>3</v>
      </c>
      <c r="V11" s="60">
        <f>VLOOKUP($A11,'Return Data'!$B$7:$R$2292,17,0)</f>
        <v>4.1273999999999997</v>
      </c>
      <c r="W11" s="61">
        <f t="shared" si="9"/>
        <v>8</v>
      </c>
      <c r="X11" s="60">
        <f>VLOOKUP($A11,'Return Data'!$B$7:$R$2292,14,0)</f>
        <v>4.1531000000000002</v>
      </c>
      <c r="Y11" s="61">
        <f t="shared" si="10"/>
        <v>18</v>
      </c>
      <c r="Z11" s="60">
        <f>VLOOKUP($A11,'Return Data'!$B$7:$R$2292,16,0)</f>
        <v>6.7762000000000002</v>
      </c>
      <c r="AA11" s="62">
        <f t="shared" si="11"/>
        <v>14</v>
      </c>
    </row>
    <row r="12" spans="1:27" x14ac:dyDescent="0.3">
      <c r="A12" s="58" t="s">
        <v>123</v>
      </c>
      <c r="B12" s="59">
        <f>VLOOKUP($A12,'Return Data'!$B$7:$R$2292,3,0)</f>
        <v>44920</v>
      </c>
      <c r="C12" s="60">
        <f>VLOOKUP($A12,'Return Data'!$B$7:$R$2292,4,0)</f>
        <v>2648.4077000000002</v>
      </c>
      <c r="D12" s="60">
        <f>VLOOKUP($A12,'Return Data'!$B$7:$R$2292,5,0)</f>
        <v>6.6</v>
      </c>
      <c r="E12" s="61">
        <f t="shared" si="0"/>
        <v>14</v>
      </c>
      <c r="F12" s="60">
        <f>VLOOKUP($A12,'Return Data'!$B$7:$R$2292,6,0)</f>
        <v>6.6635</v>
      </c>
      <c r="G12" s="61">
        <f t="shared" si="1"/>
        <v>7</v>
      </c>
      <c r="H12" s="60">
        <f>VLOOKUP($A12,'Return Data'!$B$7:$R$2292,7,0)</f>
        <v>6.8846999999999996</v>
      </c>
      <c r="I12" s="61">
        <f t="shared" si="2"/>
        <v>12</v>
      </c>
      <c r="J12" s="60">
        <f>VLOOKUP($A12,'Return Data'!$B$7:$R$2292,8,0)</f>
        <v>6.5350999999999999</v>
      </c>
      <c r="K12" s="61">
        <f t="shared" si="3"/>
        <v>12</v>
      </c>
      <c r="L12" s="60">
        <f>VLOOKUP($A12,'Return Data'!$B$7:$R$2292,9,0)</f>
        <v>6.5622999999999996</v>
      </c>
      <c r="M12" s="61">
        <f t="shared" si="4"/>
        <v>5</v>
      </c>
      <c r="N12" s="60">
        <f>VLOOKUP($A12,'Return Data'!$B$7:$R$2292,10,0)</f>
        <v>6.3802000000000003</v>
      </c>
      <c r="O12" s="61">
        <f t="shared" si="5"/>
        <v>7</v>
      </c>
      <c r="P12" s="60">
        <f>VLOOKUP($A12,'Return Data'!$B$7:$R$2292,11,0)</f>
        <v>5.7807000000000004</v>
      </c>
      <c r="Q12" s="61">
        <f t="shared" si="6"/>
        <v>10</v>
      </c>
      <c r="R12" s="60">
        <f>VLOOKUP($A12,'Return Data'!$B$7:$R$2292,12,0)</f>
        <v>5.2233999999999998</v>
      </c>
      <c r="S12" s="61">
        <f t="shared" si="7"/>
        <v>13</v>
      </c>
      <c r="T12" s="60">
        <f>VLOOKUP($A12,'Return Data'!$B$7:$R$2292,13,0)</f>
        <v>4.8277000000000001</v>
      </c>
      <c r="U12" s="61">
        <f t="shared" si="8"/>
        <v>22</v>
      </c>
      <c r="V12" s="60">
        <f>VLOOKUP($A12,'Return Data'!$B$7:$R$2292,17,0)</f>
        <v>4.0388999999999999</v>
      </c>
      <c r="W12" s="61">
        <f t="shared" si="9"/>
        <v>28</v>
      </c>
      <c r="X12" s="60">
        <f>VLOOKUP($A12,'Return Data'!$B$7:$R$2292,14,0)</f>
        <v>3.9337</v>
      </c>
      <c r="Y12" s="61">
        <f t="shared" si="10"/>
        <v>29</v>
      </c>
      <c r="Z12" s="60">
        <f>VLOOKUP($A12,'Return Data'!$B$7:$R$2292,16,0)</f>
        <v>6.6139000000000001</v>
      </c>
      <c r="AA12" s="62">
        <f t="shared" si="11"/>
        <v>26</v>
      </c>
    </row>
    <row r="13" spans="1:27" x14ac:dyDescent="0.3">
      <c r="A13" s="58" t="s">
        <v>124</v>
      </c>
      <c r="B13" s="59">
        <f>VLOOKUP($A13,'Return Data'!$B$7:$R$2292,3,0)</f>
        <v>44920</v>
      </c>
      <c r="C13" s="60">
        <f>VLOOKUP($A13,'Return Data'!$B$7:$R$2292,4,0)</f>
        <v>3160.3247999999999</v>
      </c>
      <c r="D13" s="60">
        <f>VLOOKUP($A13,'Return Data'!$B$7:$R$2292,5,0)</f>
        <v>6.6029</v>
      </c>
      <c r="E13" s="61">
        <f t="shared" si="0"/>
        <v>12</v>
      </c>
      <c r="F13" s="60">
        <f>VLOOKUP($A13,'Return Data'!$B$7:$R$2292,6,0)</f>
        <v>6.5590000000000002</v>
      </c>
      <c r="G13" s="61">
        <f t="shared" si="1"/>
        <v>25</v>
      </c>
      <c r="H13" s="60">
        <f>VLOOKUP($A13,'Return Data'!$B$7:$R$2292,7,0)</f>
        <v>6.8845999999999998</v>
      </c>
      <c r="I13" s="61">
        <f t="shared" si="2"/>
        <v>13</v>
      </c>
      <c r="J13" s="60">
        <f>VLOOKUP($A13,'Return Data'!$B$7:$R$2292,8,0)</f>
        <v>6.5368000000000004</v>
      </c>
      <c r="K13" s="61">
        <f t="shared" si="3"/>
        <v>11</v>
      </c>
      <c r="L13" s="60">
        <f>VLOOKUP($A13,'Return Data'!$B$7:$R$2292,9,0)</f>
        <v>6.4767999999999999</v>
      </c>
      <c r="M13" s="61">
        <f t="shared" si="4"/>
        <v>20</v>
      </c>
      <c r="N13" s="60">
        <f>VLOOKUP($A13,'Return Data'!$B$7:$R$2292,10,0)</f>
        <v>6.3013000000000003</v>
      </c>
      <c r="O13" s="61">
        <f t="shared" si="5"/>
        <v>18</v>
      </c>
      <c r="P13" s="60">
        <f>VLOOKUP($A13,'Return Data'!$B$7:$R$2292,11,0)</f>
        <v>5.7644000000000002</v>
      </c>
      <c r="Q13" s="61">
        <f t="shared" si="6"/>
        <v>15</v>
      </c>
      <c r="R13" s="60">
        <f>VLOOKUP($A13,'Return Data'!$B$7:$R$2292,12,0)</f>
        <v>5.2135999999999996</v>
      </c>
      <c r="S13" s="61">
        <f t="shared" si="7"/>
        <v>16</v>
      </c>
      <c r="T13" s="60">
        <f>VLOOKUP($A13,'Return Data'!$B$7:$R$2292,13,0)</f>
        <v>4.8582999999999998</v>
      </c>
      <c r="U13" s="61">
        <f t="shared" si="8"/>
        <v>16</v>
      </c>
      <c r="V13" s="60">
        <f>VLOOKUP($A13,'Return Data'!$B$7:$R$2292,17,0)</f>
        <v>4.0975999999999999</v>
      </c>
      <c r="W13" s="61">
        <f t="shared" si="9"/>
        <v>18</v>
      </c>
      <c r="X13" s="60">
        <f>VLOOKUP($A13,'Return Data'!$B$7:$R$2292,14,0)</f>
        <v>4.1555</v>
      </c>
      <c r="Y13" s="61">
        <f t="shared" si="10"/>
        <v>17</v>
      </c>
      <c r="Z13" s="60">
        <f>VLOOKUP($A13,'Return Data'!$B$7:$R$2292,16,0)</f>
        <v>6.7637</v>
      </c>
      <c r="AA13" s="62">
        <f t="shared" si="11"/>
        <v>16</v>
      </c>
    </row>
    <row r="14" spans="1:27" x14ac:dyDescent="0.3">
      <c r="A14" s="58" t="s">
        <v>125</v>
      </c>
      <c r="B14" s="59">
        <f>VLOOKUP($A14,'Return Data'!$B$7:$R$2292,3,0)</f>
        <v>44920</v>
      </c>
      <c r="C14" s="60">
        <f>VLOOKUP($A14,'Return Data'!$B$7:$R$2292,4,0)</f>
        <v>2853.5533</v>
      </c>
      <c r="D14" s="60">
        <f>VLOOKUP($A14,'Return Data'!$B$7:$R$2292,5,0)</f>
        <v>7.03</v>
      </c>
      <c r="E14" s="61">
        <f t="shared" si="0"/>
        <v>1</v>
      </c>
      <c r="F14" s="60">
        <f>VLOOKUP($A14,'Return Data'!$B$7:$R$2292,6,0)</f>
        <v>6.6311</v>
      </c>
      <c r="G14" s="61">
        <f t="shared" si="1"/>
        <v>10</v>
      </c>
      <c r="H14" s="60">
        <f>VLOOKUP($A14,'Return Data'!$B$7:$R$2292,7,0)</f>
        <v>6.8856000000000002</v>
      </c>
      <c r="I14" s="61">
        <f t="shared" si="2"/>
        <v>11</v>
      </c>
      <c r="J14" s="60">
        <f>VLOOKUP($A14,'Return Data'!$B$7:$R$2292,8,0)</f>
        <v>6.5121000000000002</v>
      </c>
      <c r="K14" s="61">
        <f t="shared" si="3"/>
        <v>17</v>
      </c>
      <c r="L14" s="60">
        <f>VLOOKUP($A14,'Return Data'!$B$7:$R$2292,9,0)</f>
        <v>6.5591999999999997</v>
      </c>
      <c r="M14" s="61">
        <f t="shared" si="4"/>
        <v>7</v>
      </c>
      <c r="N14" s="60">
        <f>VLOOKUP($A14,'Return Data'!$B$7:$R$2292,10,0)</f>
        <v>6.4067999999999996</v>
      </c>
      <c r="O14" s="61">
        <f t="shared" si="5"/>
        <v>2</v>
      </c>
      <c r="P14" s="60">
        <f>VLOOKUP($A14,'Return Data'!$B$7:$R$2292,11,0)</f>
        <v>5.8433999999999999</v>
      </c>
      <c r="Q14" s="61">
        <f t="shared" si="6"/>
        <v>1</v>
      </c>
      <c r="R14" s="60">
        <f>VLOOKUP($A14,'Return Data'!$B$7:$R$2292,12,0)</f>
        <v>5.2127999999999997</v>
      </c>
      <c r="S14" s="61">
        <f t="shared" si="7"/>
        <v>17</v>
      </c>
      <c r="T14" s="60">
        <f>VLOOKUP($A14,'Return Data'!$B$7:$R$2292,13,0)</f>
        <v>4.8354999999999997</v>
      </c>
      <c r="U14" s="61">
        <f t="shared" si="8"/>
        <v>21</v>
      </c>
      <c r="V14" s="60">
        <f>VLOOKUP($A14,'Return Data'!$B$7:$R$2292,17,0)</f>
        <v>4.1590999999999996</v>
      </c>
      <c r="W14" s="61">
        <f t="shared" si="9"/>
        <v>5</v>
      </c>
      <c r="X14" s="60">
        <f>VLOOKUP($A14,'Return Data'!$B$7:$R$2292,14,0)</f>
        <v>4.2397</v>
      </c>
      <c r="Y14" s="61">
        <f t="shared" si="10"/>
        <v>4</v>
      </c>
      <c r="Z14" s="60">
        <f>VLOOKUP($A14,'Return Data'!$B$7:$R$2292,16,0)</f>
        <v>6.7282000000000002</v>
      </c>
      <c r="AA14" s="62">
        <f t="shared" si="11"/>
        <v>24</v>
      </c>
    </row>
    <row r="15" spans="1:27" x14ac:dyDescent="0.3">
      <c r="A15" s="58" t="s">
        <v>127</v>
      </c>
      <c r="B15" s="59">
        <f>VLOOKUP($A15,'Return Data'!$B$7:$R$2292,3,0)</f>
        <v>44920</v>
      </c>
      <c r="C15" s="60">
        <f>VLOOKUP($A15,'Return Data'!$B$7:$R$2292,4,0)</f>
        <v>3322.2683000000002</v>
      </c>
      <c r="D15" s="60">
        <f>VLOOKUP($A15,'Return Data'!$B$7:$R$2292,5,0)</f>
        <v>6.6029999999999998</v>
      </c>
      <c r="E15" s="61">
        <f t="shared" si="0"/>
        <v>11</v>
      </c>
      <c r="F15" s="60">
        <f>VLOOKUP($A15,'Return Data'!$B$7:$R$2292,6,0)</f>
        <v>6.5819000000000001</v>
      </c>
      <c r="G15" s="61">
        <f t="shared" si="1"/>
        <v>17</v>
      </c>
      <c r="H15" s="60">
        <f>VLOOKUP($A15,'Return Data'!$B$7:$R$2292,7,0)</f>
        <v>6.7214</v>
      </c>
      <c r="I15" s="61">
        <f t="shared" si="2"/>
        <v>26</v>
      </c>
      <c r="J15" s="60">
        <f>VLOOKUP($A15,'Return Data'!$B$7:$R$2292,8,0)</f>
        <v>6.4733000000000001</v>
      </c>
      <c r="K15" s="61">
        <f t="shared" si="3"/>
        <v>23</v>
      </c>
      <c r="L15" s="60">
        <f>VLOOKUP($A15,'Return Data'!$B$7:$R$2292,9,0)</f>
        <v>6.4695</v>
      </c>
      <c r="M15" s="61">
        <f t="shared" si="4"/>
        <v>23</v>
      </c>
      <c r="N15" s="60">
        <f>VLOOKUP($A15,'Return Data'!$B$7:$R$2292,10,0)</f>
        <v>6.3414999999999999</v>
      </c>
      <c r="O15" s="61">
        <f t="shared" si="5"/>
        <v>10</v>
      </c>
      <c r="P15" s="60">
        <f>VLOOKUP($A15,'Return Data'!$B$7:$R$2292,11,0)</f>
        <v>5.7778999999999998</v>
      </c>
      <c r="Q15" s="61">
        <f t="shared" si="6"/>
        <v>11</v>
      </c>
      <c r="R15" s="60">
        <f>VLOOKUP($A15,'Return Data'!$B$7:$R$2292,12,0)</f>
        <v>5.2149000000000001</v>
      </c>
      <c r="S15" s="61">
        <f t="shared" si="7"/>
        <v>15</v>
      </c>
      <c r="T15" s="60">
        <f>VLOOKUP($A15,'Return Data'!$B$7:$R$2292,13,0)</f>
        <v>4.8583999999999996</v>
      </c>
      <c r="U15" s="61">
        <f t="shared" si="8"/>
        <v>15</v>
      </c>
      <c r="V15" s="60">
        <f>VLOOKUP($A15,'Return Data'!$B$7:$R$2292,17,0)</f>
        <v>4.0937999999999999</v>
      </c>
      <c r="W15" s="61">
        <f t="shared" si="9"/>
        <v>19</v>
      </c>
      <c r="X15" s="60">
        <f>VLOOKUP($A15,'Return Data'!$B$7:$R$2292,14,0)</f>
        <v>4.2093999999999996</v>
      </c>
      <c r="Y15" s="61">
        <f t="shared" si="10"/>
        <v>8</v>
      </c>
      <c r="Z15" s="60">
        <f>VLOOKUP($A15,'Return Data'!$B$7:$R$2292,16,0)</f>
        <v>6.8779000000000003</v>
      </c>
      <c r="AA15" s="62">
        <f t="shared" si="11"/>
        <v>2</v>
      </c>
    </row>
    <row r="16" spans="1:27" x14ac:dyDescent="0.3">
      <c r="A16" s="58" t="s">
        <v>128</v>
      </c>
      <c r="B16" s="59">
        <f>VLOOKUP($A16,'Return Data'!$B$7:$R$2292,3,0)</f>
        <v>44920</v>
      </c>
      <c r="C16" s="60">
        <f>VLOOKUP($A16,'Return Data'!$B$7:$R$2292,4,0)</f>
        <v>4344.4547000000002</v>
      </c>
      <c r="D16" s="60">
        <f>VLOOKUP($A16,'Return Data'!$B$7:$R$2292,5,0)</f>
        <v>6.5174000000000003</v>
      </c>
      <c r="E16" s="61">
        <f t="shared" si="0"/>
        <v>27</v>
      </c>
      <c r="F16" s="60">
        <f>VLOOKUP($A16,'Return Data'!$B$7:$R$2292,6,0)</f>
        <v>6.5960000000000001</v>
      </c>
      <c r="G16" s="61">
        <f t="shared" si="1"/>
        <v>14</v>
      </c>
      <c r="H16" s="60">
        <f>VLOOKUP($A16,'Return Data'!$B$7:$R$2292,7,0)</f>
        <v>6.8765000000000001</v>
      </c>
      <c r="I16" s="61">
        <f t="shared" si="2"/>
        <v>15</v>
      </c>
      <c r="J16" s="60">
        <f>VLOOKUP($A16,'Return Data'!$B$7:$R$2292,8,0)</f>
        <v>6.5106000000000002</v>
      </c>
      <c r="K16" s="61">
        <f t="shared" si="3"/>
        <v>18</v>
      </c>
      <c r="L16" s="60">
        <f>VLOOKUP($A16,'Return Data'!$B$7:$R$2292,9,0)</f>
        <v>6.5605000000000002</v>
      </c>
      <c r="M16" s="61">
        <f t="shared" si="4"/>
        <v>6</v>
      </c>
      <c r="N16" s="60">
        <f>VLOOKUP($A16,'Return Data'!$B$7:$R$2292,10,0)</f>
        <v>6.3022999999999998</v>
      </c>
      <c r="O16" s="61">
        <f t="shared" si="5"/>
        <v>17</v>
      </c>
      <c r="P16" s="60">
        <f>VLOOKUP($A16,'Return Data'!$B$7:$R$2292,11,0)</f>
        <v>5.7110000000000003</v>
      </c>
      <c r="Q16" s="61">
        <f t="shared" si="6"/>
        <v>24</v>
      </c>
      <c r="R16" s="60">
        <f>VLOOKUP($A16,'Return Data'!$B$7:$R$2292,12,0)</f>
        <v>5.1676000000000002</v>
      </c>
      <c r="S16" s="61">
        <f t="shared" si="7"/>
        <v>24</v>
      </c>
      <c r="T16" s="60">
        <f>VLOOKUP($A16,'Return Data'!$B$7:$R$2292,13,0)</f>
        <v>4.8072999999999997</v>
      </c>
      <c r="U16" s="61">
        <f t="shared" si="8"/>
        <v>25</v>
      </c>
      <c r="V16" s="60">
        <f>VLOOKUP($A16,'Return Data'!$B$7:$R$2292,17,0)</f>
        <v>4.0561999999999996</v>
      </c>
      <c r="W16" s="61">
        <f t="shared" si="9"/>
        <v>27</v>
      </c>
      <c r="X16" s="60">
        <f>VLOOKUP($A16,'Return Data'!$B$7:$R$2292,14,0)</f>
        <v>4.1130000000000004</v>
      </c>
      <c r="Y16" s="61">
        <f t="shared" si="10"/>
        <v>22</v>
      </c>
      <c r="Z16" s="60">
        <f>VLOOKUP($A16,'Return Data'!$B$7:$R$2292,16,0)</f>
        <v>6.7366000000000001</v>
      </c>
      <c r="AA16" s="62">
        <f t="shared" si="11"/>
        <v>21</v>
      </c>
    </row>
    <row r="17" spans="1:27" x14ac:dyDescent="0.3">
      <c r="A17" s="58" t="s">
        <v>2043</v>
      </c>
      <c r="B17" s="59">
        <f>VLOOKUP($A17,'Return Data'!$B$7:$R$2292,3,0)</f>
        <v>44920</v>
      </c>
      <c r="C17" s="60">
        <f>VLOOKUP($A17,'Return Data'!$B$7:$R$2292,4,0)</f>
        <v>2201.8694</v>
      </c>
      <c r="D17" s="60">
        <f>VLOOKUP($A17,'Return Data'!$B$7:$R$2292,5,0)</f>
        <v>6.6481000000000003</v>
      </c>
      <c r="E17" s="61">
        <f t="shared" si="0"/>
        <v>5</v>
      </c>
      <c r="F17" s="60">
        <f>VLOOKUP($A17,'Return Data'!$B$7:$R$2292,6,0)</f>
        <v>6.7323000000000004</v>
      </c>
      <c r="G17" s="61">
        <f t="shared" si="1"/>
        <v>2</v>
      </c>
      <c r="H17" s="60">
        <f>VLOOKUP($A17,'Return Data'!$B$7:$R$2292,7,0)</f>
        <v>6.8982000000000001</v>
      </c>
      <c r="I17" s="61">
        <f t="shared" si="2"/>
        <v>9</v>
      </c>
      <c r="J17" s="60">
        <f>VLOOKUP($A17,'Return Data'!$B$7:$R$2292,8,0)</f>
        <v>6.5572999999999997</v>
      </c>
      <c r="K17" s="61">
        <f t="shared" si="3"/>
        <v>6</v>
      </c>
      <c r="L17" s="60">
        <f>VLOOKUP($A17,'Return Data'!$B$7:$R$2292,9,0)</f>
        <v>6.5343</v>
      </c>
      <c r="M17" s="61">
        <f t="shared" si="4"/>
        <v>11</v>
      </c>
      <c r="N17" s="60">
        <f>VLOOKUP($A17,'Return Data'!$B$7:$R$2292,10,0)</f>
        <v>6.3369</v>
      </c>
      <c r="O17" s="61">
        <f t="shared" si="5"/>
        <v>12</v>
      </c>
      <c r="P17" s="60">
        <f>VLOOKUP($A17,'Return Data'!$B$7:$R$2292,11,0)</f>
        <v>5.7729999999999997</v>
      </c>
      <c r="Q17" s="61">
        <f t="shared" si="6"/>
        <v>12</v>
      </c>
      <c r="R17" s="60">
        <f>VLOOKUP($A17,'Return Data'!$B$7:$R$2292,12,0)</f>
        <v>5.2422000000000004</v>
      </c>
      <c r="S17" s="61">
        <f t="shared" si="7"/>
        <v>10</v>
      </c>
      <c r="T17" s="60">
        <f>VLOOKUP($A17,'Return Data'!$B$7:$R$2292,13,0)</f>
        <v>4.8754999999999997</v>
      </c>
      <c r="U17" s="61">
        <f t="shared" si="8"/>
        <v>10</v>
      </c>
      <c r="V17" s="60">
        <f>VLOOKUP($A17,'Return Data'!$B$7:$R$2292,17,0)</f>
        <v>4.1058000000000003</v>
      </c>
      <c r="W17" s="61">
        <f t="shared" si="9"/>
        <v>16</v>
      </c>
      <c r="X17" s="60">
        <f>VLOOKUP($A17,'Return Data'!$B$7:$R$2292,14,0)</f>
        <v>4.1154000000000002</v>
      </c>
      <c r="Y17" s="61">
        <f t="shared" si="10"/>
        <v>21</v>
      </c>
      <c r="Z17" s="60">
        <f>VLOOKUP($A17,'Return Data'!$B$7:$R$2292,16,0)</f>
        <v>6.7606999999999999</v>
      </c>
      <c r="AA17" s="62">
        <f t="shared" si="11"/>
        <v>18</v>
      </c>
    </row>
    <row r="18" spans="1:27" x14ac:dyDescent="0.3">
      <c r="A18" s="58" t="s">
        <v>130</v>
      </c>
      <c r="B18" s="59">
        <f>VLOOKUP($A18,'Return Data'!$B$7:$R$2292,3,0)</f>
        <v>44920</v>
      </c>
      <c r="C18" s="60">
        <f>VLOOKUP($A18,'Return Data'!$B$7:$R$2292,4,0)</f>
        <v>327.21339999999998</v>
      </c>
      <c r="D18" s="60">
        <f>VLOOKUP($A18,'Return Data'!$B$7:$R$2292,5,0)</f>
        <v>6.5266999999999999</v>
      </c>
      <c r="E18" s="61">
        <f t="shared" si="0"/>
        <v>24</v>
      </c>
      <c r="F18" s="60">
        <f>VLOOKUP($A18,'Return Data'!$B$7:$R$2292,6,0)</f>
        <v>6.4695</v>
      </c>
      <c r="G18" s="61">
        <f t="shared" si="1"/>
        <v>30</v>
      </c>
      <c r="H18" s="60">
        <f>VLOOKUP($A18,'Return Data'!$B$7:$R$2292,7,0)</f>
        <v>6.8324999999999996</v>
      </c>
      <c r="I18" s="61">
        <f t="shared" si="2"/>
        <v>19</v>
      </c>
      <c r="J18" s="60">
        <f>VLOOKUP($A18,'Return Data'!$B$7:$R$2292,8,0)</f>
        <v>6.5163000000000002</v>
      </c>
      <c r="K18" s="61">
        <f t="shared" si="3"/>
        <v>16</v>
      </c>
      <c r="L18" s="60">
        <f>VLOOKUP($A18,'Return Data'!$B$7:$R$2292,9,0)</f>
        <v>6.4766000000000004</v>
      </c>
      <c r="M18" s="61">
        <f t="shared" si="4"/>
        <v>21</v>
      </c>
      <c r="N18" s="60">
        <f>VLOOKUP($A18,'Return Data'!$B$7:$R$2292,10,0)</f>
        <v>6.2382</v>
      </c>
      <c r="O18" s="61">
        <f t="shared" si="5"/>
        <v>26</v>
      </c>
      <c r="P18" s="60">
        <f>VLOOKUP($A18,'Return Data'!$B$7:$R$2292,11,0)</f>
        <v>5.6801000000000004</v>
      </c>
      <c r="Q18" s="61">
        <f t="shared" si="6"/>
        <v>28</v>
      </c>
      <c r="R18" s="60">
        <f>VLOOKUP($A18,'Return Data'!$B$7:$R$2292,12,0)</f>
        <v>5.1368</v>
      </c>
      <c r="S18" s="61">
        <f t="shared" si="7"/>
        <v>28</v>
      </c>
      <c r="T18" s="60">
        <f>VLOOKUP($A18,'Return Data'!$B$7:$R$2292,13,0)</f>
        <v>4.7873000000000001</v>
      </c>
      <c r="U18" s="61">
        <f t="shared" si="8"/>
        <v>28</v>
      </c>
      <c r="V18" s="60">
        <f>VLOOKUP($A18,'Return Data'!$B$7:$R$2292,17,0)</f>
        <v>4.0625999999999998</v>
      </c>
      <c r="W18" s="61">
        <f t="shared" si="9"/>
        <v>25</v>
      </c>
      <c r="X18" s="60">
        <f>VLOOKUP($A18,'Return Data'!$B$7:$R$2292,14,0)</f>
        <v>4.1784999999999997</v>
      </c>
      <c r="Y18" s="61">
        <f t="shared" si="10"/>
        <v>15</v>
      </c>
      <c r="Z18" s="60">
        <f>VLOOKUP($A18,'Return Data'!$B$7:$R$2292,16,0)</f>
        <v>6.7834000000000003</v>
      </c>
      <c r="AA18" s="62">
        <f t="shared" si="11"/>
        <v>12</v>
      </c>
    </row>
    <row r="19" spans="1:27" x14ac:dyDescent="0.3">
      <c r="A19" s="58" t="s">
        <v>131</v>
      </c>
      <c r="B19" s="59">
        <f>VLOOKUP($A19,'Return Data'!$B$7:$R$2292,3,0)</f>
        <v>44920</v>
      </c>
      <c r="C19" s="60">
        <f>VLOOKUP($A19,'Return Data'!$B$7:$R$2292,4,0)</f>
        <v>2379.6639</v>
      </c>
      <c r="D19" s="60">
        <f>VLOOKUP($A19,'Return Data'!$B$7:$R$2292,5,0)</f>
        <v>6.5353000000000003</v>
      </c>
      <c r="E19" s="61">
        <f t="shared" si="0"/>
        <v>21</v>
      </c>
      <c r="F19" s="60">
        <f>VLOOKUP($A19,'Return Data'!$B$7:$R$2292,6,0)</f>
        <v>6.5791000000000004</v>
      </c>
      <c r="G19" s="61">
        <f t="shared" si="1"/>
        <v>18</v>
      </c>
      <c r="H19" s="60">
        <f>VLOOKUP($A19,'Return Data'!$B$7:$R$2292,7,0)</f>
        <v>6.5739000000000001</v>
      </c>
      <c r="I19" s="61">
        <f t="shared" si="2"/>
        <v>30</v>
      </c>
      <c r="J19" s="60">
        <f>VLOOKUP($A19,'Return Data'!$B$7:$R$2292,8,0)</f>
        <v>6.4978999999999996</v>
      </c>
      <c r="K19" s="61">
        <f t="shared" si="3"/>
        <v>21</v>
      </c>
      <c r="L19" s="60">
        <f>VLOOKUP($A19,'Return Data'!$B$7:$R$2292,9,0)</f>
        <v>6.4759000000000002</v>
      </c>
      <c r="M19" s="61">
        <f t="shared" si="4"/>
        <v>22</v>
      </c>
      <c r="N19" s="60">
        <f>VLOOKUP($A19,'Return Data'!$B$7:$R$2292,10,0)</f>
        <v>6.2979000000000003</v>
      </c>
      <c r="O19" s="61">
        <f t="shared" si="5"/>
        <v>19</v>
      </c>
      <c r="P19" s="60">
        <f>VLOOKUP($A19,'Return Data'!$B$7:$R$2292,11,0)</f>
        <v>5.7965</v>
      </c>
      <c r="Q19" s="61">
        <f t="shared" si="6"/>
        <v>6</v>
      </c>
      <c r="R19" s="60">
        <f>VLOOKUP($A19,'Return Data'!$B$7:$R$2292,12,0)</f>
        <v>5.2285000000000004</v>
      </c>
      <c r="S19" s="61">
        <f t="shared" si="7"/>
        <v>11</v>
      </c>
      <c r="T19" s="60">
        <f>VLOOKUP($A19,'Return Data'!$B$7:$R$2292,13,0)</f>
        <v>4.8708999999999998</v>
      </c>
      <c r="U19" s="61">
        <f t="shared" si="8"/>
        <v>11</v>
      </c>
      <c r="V19" s="60">
        <f>VLOOKUP($A19,'Return Data'!$B$7:$R$2292,17,0)</f>
        <v>4.1429</v>
      </c>
      <c r="W19" s="61">
        <f t="shared" si="9"/>
        <v>6</v>
      </c>
      <c r="X19" s="60">
        <f>VLOOKUP($A19,'Return Data'!$B$7:$R$2292,14,0)</f>
        <v>4.2911999999999999</v>
      </c>
      <c r="Y19" s="61">
        <f t="shared" si="10"/>
        <v>2</v>
      </c>
      <c r="Z19" s="60">
        <f>VLOOKUP($A19,'Return Data'!$B$7:$R$2292,16,0)</f>
        <v>6.8064</v>
      </c>
      <c r="AA19" s="62">
        <f t="shared" si="11"/>
        <v>8</v>
      </c>
    </row>
    <row r="20" spans="1:27" x14ac:dyDescent="0.3">
      <c r="A20" s="58" t="s">
        <v>132</v>
      </c>
      <c r="B20" s="59">
        <f>VLOOKUP($A20,'Return Data'!$B$7:$R$2292,3,0)</f>
        <v>44920</v>
      </c>
      <c r="C20" s="60">
        <f>VLOOKUP($A20,'Return Data'!$B$7:$R$2292,4,0)</f>
        <v>2670.0383000000002</v>
      </c>
      <c r="D20" s="60">
        <f>VLOOKUP($A20,'Return Data'!$B$7:$R$2292,5,0)</f>
        <v>6.6106999999999996</v>
      </c>
      <c r="E20" s="61">
        <f t="shared" si="0"/>
        <v>10</v>
      </c>
      <c r="F20" s="60">
        <f>VLOOKUP($A20,'Return Data'!$B$7:$R$2292,6,0)</f>
        <v>6.6245000000000003</v>
      </c>
      <c r="G20" s="61">
        <f t="shared" si="1"/>
        <v>11</v>
      </c>
      <c r="H20" s="60">
        <f>VLOOKUP($A20,'Return Data'!$B$7:$R$2292,7,0)</f>
        <v>6.867</v>
      </c>
      <c r="I20" s="61">
        <f t="shared" si="2"/>
        <v>17</v>
      </c>
      <c r="J20" s="60">
        <f>VLOOKUP($A20,'Return Data'!$B$7:$R$2292,8,0)</f>
        <v>6.4912000000000001</v>
      </c>
      <c r="K20" s="61">
        <f t="shared" si="3"/>
        <v>22</v>
      </c>
      <c r="L20" s="60">
        <f>VLOOKUP($A20,'Return Data'!$B$7:$R$2292,9,0)</f>
        <v>6.4802999999999997</v>
      </c>
      <c r="M20" s="61">
        <f t="shared" si="4"/>
        <v>19</v>
      </c>
      <c r="N20" s="60">
        <f>VLOOKUP($A20,'Return Data'!$B$7:$R$2292,10,0)</f>
        <v>6.3296999999999999</v>
      </c>
      <c r="O20" s="61">
        <f t="shared" si="5"/>
        <v>14</v>
      </c>
      <c r="P20" s="60">
        <f>VLOOKUP($A20,'Return Data'!$B$7:$R$2292,11,0)</f>
        <v>5.7394999999999996</v>
      </c>
      <c r="Q20" s="61">
        <f t="shared" si="6"/>
        <v>19</v>
      </c>
      <c r="R20" s="60">
        <f>VLOOKUP($A20,'Return Data'!$B$7:$R$2292,12,0)</f>
        <v>5.2083000000000004</v>
      </c>
      <c r="S20" s="61">
        <f t="shared" si="7"/>
        <v>18</v>
      </c>
      <c r="T20" s="60">
        <f>VLOOKUP($A20,'Return Data'!$B$7:$R$2292,13,0)</f>
        <v>4.8388</v>
      </c>
      <c r="U20" s="61">
        <f t="shared" si="8"/>
        <v>20</v>
      </c>
      <c r="V20" s="60">
        <f>VLOOKUP($A20,'Return Data'!$B$7:$R$2292,17,0)</f>
        <v>4.0618999999999996</v>
      </c>
      <c r="W20" s="61">
        <f t="shared" si="9"/>
        <v>26</v>
      </c>
      <c r="X20" s="60">
        <f>VLOOKUP($A20,'Return Data'!$B$7:$R$2292,14,0)</f>
        <v>4.0799000000000003</v>
      </c>
      <c r="Y20" s="61">
        <f t="shared" si="10"/>
        <v>26</v>
      </c>
      <c r="Z20" s="60">
        <f>VLOOKUP($A20,'Return Data'!$B$7:$R$2292,16,0)</f>
        <v>6.7034000000000002</v>
      </c>
      <c r="AA20" s="62">
        <f t="shared" si="11"/>
        <v>25</v>
      </c>
    </row>
    <row r="21" spans="1:27" x14ac:dyDescent="0.3">
      <c r="A21" s="58" t="s">
        <v>133</v>
      </c>
      <c r="B21" s="59">
        <f>VLOOKUP($A21,'Return Data'!$B$7:$R$2292,3,0)</f>
        <v>44920</v>
      </c>
      <c r="C21" s="60">
        <f>VLOOKUP($A21,'Return Data'!$B$7:$R$2292,4,0)</f>
        <v>1702.8844999999999</v>
      </c>
      <c r="D21" s="60">
        <f>VLOOKUP($A21,'Return Data'!$B$7:$R$2292,5,0)</f>
        <v>6.5740999999999996</v>
      </c>
      <c r="E21" s="61">
        <f t="shared" si="0"/>
        <v>17</v>
      </c>
      <c r="F21" s="60">
        <f>VLOOKUP($A21,'Return Data'!$B$7:$R$2292,6,0)</f>
        <v>6.5609999999999999</v>
      </c>
      <c r="G21" s="61">
        <f t="shared" si="1"/>
        <v>24</v>
      </c>
      <c r="H21" s="60">
        <f>VLOOKUP($A21,'Return Data'!$B$7:$R$2292,7,0)</f>
        <v>6.7037000000000004</v>
      </c>
      <c r="I21" s="61">
        <f t="shared" si="2"/>
        <v>27</v>
      </c>
      <c r="J21" s="60">
        <f>VLOOKUP($A21,'Return Data'!$B$7:$R$2292,8,0)</f>
        <v>6.4047999999999998</v>
      </c>
      <c r="K21" s="61">
        <f t="shared" si="3"/>
        <v>29</v>
      </c>
      <c r="L21" s="60">
        <f>VLOOKUP($A21,'Return Data'!$B$7:$R$2292,9,0)</f>
        <v>6.4409999999999998</v>
      </c>
      <c r="M21" s="61">
        <f t="shared" si="4"/>
        <v>26</v>
      </c>
      <c r="N21" s="60">
        <f>VLOOKUP($A21,'Return Data'!$B$7:$R$2292,10,0)</f>
        <v>6.2306999999999997</v>
      </c>
      <c r="O21" s="61">
        <f t="shared" si="5"/>
        <v>27</v>
      </c>
      <c r="P21" s="60">
        <f>VLOOKUP($A21,'Return Data'!$B$7:$R$2292,11,0)</f>
        <v>5.6456999999999997</v>
      </c>
      <c r="Q21" s="61">
        <f t="shared" si="6"/>
        <v>29</v>
      </c>
      <c r="R21" s="60">
        <f>VLOOKUP($A21,'Return Data'!$B$7:$R$2292,12,0)</f>
        <v>5.0891999999999999</v>
      </c>
      <c r="S21" s="61">
        <f t="shared" si="7"/>
        <v>30</v>
      </c>
      <c r="T21" s="60">
        <f>VLOOKUP($A21,'Return Data'!$B$7:$R$2292,13,0)</f>
        <v>4.7112999999999996</v>
      </c>
      <c r="U21" s="61">
        <f t="shared" si="8"/>
        <v>30</v>
      </c>
      <c r="V21" s="60">
        <f>VLOOKUP($A21,'Return Data'!$B$7:$R$2292,17,0)</f>
        <v>3.8696000000000002</v>
      </c>
      <c r="W21" s="61">
        <f t="shared" si="9"/>
        <v>33</v>
      </c>
      <c r="X21" s="60">
        <f>VLOOKUP($A21,'Return Data'!$B$7:$R$2292,14,0)</f>
        <v>3.7475000000000001</v>
      </c>
      <c r="Y21" s="61">
        <f t="shared" si="10"/>
        <v>32</v>
      </c>
      <c r="Z21" s="60">
        <f>VLOOKUP($A21,'Return Data'!$B$7:$R$2292,16,0)</f>
        <v>6.0075000000000003</v>
      </c>
      <c r="AA21" s="62">
        <f t="shared" si="11"/>
        <v>29</v>
      </c>
    </row>
    <row r="22" spans="1:27" x14ac:dyDescent="0.3">
      <c r="A22" s="58" t="s">
        <v>134</v>
      </c>
      <c r="B22" s="59">
        <f>VLOOKUP($A22,'Return Data'!$B$7:$R$2292,3,0)</f>
        <v>44920</v>
      </c>
      <c r="C22" s="60">
        <f>VLOOKUP($A22,'Return Data'!$B$7:$R$2292,4,0)</f>
        <v>2146.3553999999999</v>
      </c>
      <c r="D22" s="60">
        <f>VLOOKUP($A22,'Return Data'!$B$7:$R$2292,5,0)</f>
        <v>6.4786000000000001</v>
      </c>
      <c r="E22" s="61">
        <f t="shared" si="0"/>
        <v>30</v>
      </c>
      <c r="F22" s="60">
        <f>VLOOKUP($A22,'Return Data'!$B$7:$R$2292,6,0)</f>
        <v>6.5705</v>
      </c>
      <c r="G22" s="61">
        <f t="shared" si="1"/>
        <v>22</v>
      </c>
      <c r="H22" s="60">
        <f>VLOOKUP($A22,'Return Data'!$B$7:$R$2292,7,0)</f>
        <v>6.6688999999999998</v>
      </c>
      <c r="I22" s="61">
        <f t="shared" si="2"/>
        <v>28</v>
      </c>
      <c r="J22" s="60">
        <f>VLOOKUP($A22,'Return Data'!$B$7:$R$2292,8,0)</f>
        <v>6.3540000000000001</v>
      </c>
      <c r="K22" s="61">
        <f t="shared" si="3"/>
        <v>30</v>
      </c>
      <c r="L22" s="60">
        <f>VLOOKUP($A22,'Return Data'!$B$7:$R$2292,9,0)</f>
        <v>6.3777999999999997</v>
      </c>
      <c r="M22" s="61">
        <f t="shared" si="4"/>
        <v>28</v>
      </c>
      <c r="N22" s="60">
        <f>VLOOKUP($A22,'Return Data'!$B$7:$R$2292,10,0)</f>
        <v>6.2046000000000001</v>
      </c>
      <c r="O22" s="61">
        <f t="shared" si="5"/>
        <v>28</v>
      </c>
      <c r="P22" s="60">
        <f>VLOOKUP($A22,'Return Data'!$B$7:$R$2292,11,0)</f>
        <v>5.5884999999999998</v>
      </c>
      <c r="Q22" s="61">
        <f t="shared" si="6"/>
        <v>30</v>
      </c>
      <c r="R22" s="60">
        <f>VLOOKUP($A22,'Return Data'!$B$7:$R$2292,12,0)</f>
        <v>5.0152000000000001</v>
      </c>
      <c r="S22" s="61">
        <f t="shared" si="7"/>
        <v>31</v>
      </c>
      <c r="T22" s="60">
        <f>VLOOKUP($A22,'Return Data'!$B$7:$R$2292,13,0)</f>
        <v>4.6256000000000004</v>
      </c>
      <c r="U22" s="61">
        <f t="shared" si="8"/>
        <v>32</v>
      </c>
      <c r="V22" s="60">
        <f>VLOOKUP($A22,'Return Data'!$B$7:$R$2292,17,0)</f>
        <v>3.9264000000000001</v>
      </c>
      <c r="W22" s="61">
        <f t="shared" si="9"/>
        <v>29</v>
      </c>
      <c r="X22" s="60">
        <f>VLOOKUP($A22,'Return Data'!$B$7:$R$2292,14,0)</f>
        <v>3.9491999999999998</v>
      </c>
      <c r="Y22" s="61">
        <f t="shared" si="10"/>
        <v>28</v>
      </c>
      <c r="Z22" s="60">
        <f>VLOOKUP($A22,'Return Data'!$B$7:$R$2292,16,0)</f>
        <v>6.7557</v>
      </c>
      <c r="AA22" s="62">
        <f t="shared" si="11"/>
        <v>19</v>
      </c>
    </row>
    <row r="23" spans="1:27" x14ac:dyDescent="0.3">
      <c r="A23" s="58" t="s">
        <v>139</v>
      </c>
      <c r="B23" s="59">
        <f>VLOOKUP($A23,'Return Data'!$B$7:$R$2292,3,0)</f>
        <v>44920</v>
      </c>
      <c r="C23" s="60">
        <f>VLOOKUP($A23,'Return Data'!$B$7:$R$2292,4,0)</f>
        <v>3035.7372999999998</v>
      </c>
      <c r="D23" s="60">
        <f>VLOOKUP($A23,'Return Data'!$B$7:$R$2292,5,0)</f>
        <v>6.5227000000000004</v>
      </c>
      <c r="E23" s="61">
        <f t="shared" si="0"/>
        <v>25</v>
      </c>
      <c r="F23" s="60">
        <f>VLOOKUP($A23,'Return Data'!$B$7:$R$2292,6,0)</f>
        <v>6.6802999999999999</v>
      </c>
      <c r="G23" s="61">
        <f t="shared" si="1"/>
        <v>5</v>
      </c>
      <c r="H23" s="60">
        <f>VLOOKUP($A23,'Return Data'!$B$7:$R$2292,7,0)</f>
        <v>6.8352000000000004</v>
      </c>
      <c r="I23" s="61">
        <f t="shared" si="2"/>
        <v>18</v>
      </c>
      <c r="J23" s="60">
        <f>VLOOKUP($A23,'Return Data'!$B$7:$R$2292,8,0)</f>
        <v>6.5549999999999997</v>
      </c>
      <c r="K23" s="61">
        <f t="shared" si="3"/>
        <v>7</v>
      </c>
      <c r="L23" s="60">
        <f>VLOOKUP($A23,'Return Data'!$B$7:$R$2292,9,0)</f>
        <v>6.5373999999999999</v>
      </c>
      <c r="M23" s="61">
        <f t="shared" si="4"/>
        <v>10</v>
      </c>
      <c r="N23" s="60">
        <f>VLOOKUP($A23,'Return Data'!$B$7:$R$2292,10,0)</f>
        <v>6.3292000000000002</v>
      </c>
      <c r="O23" s="61">
        <f t="shared" si="5"/>
        <v>15</v>
      </c>
      <c r="P23" s="60">
        <f>VLOOKUP($A23,'Return Data'!$B$7:$R$2292,11,0)</f>
        <v>5.7442000000000002</v>
      </c>
      <c r="Q23" s="61">
        <f t="shared" si="6"/>
        <v>18</v>
      </c>
      <c r="R23" s="60">
        <f>VLOOKUP($A23,'Return Data'!$B$7:$R$2292,12,0)</f>
        <v>5.2046999999999999</v>
      </c>
      <c r="S23" s="61">
        <f t="shared" si="7"/>
        <v>19</v>
      </c>
      <c r="T23" s="60">
        <f>VLOOKUP($A23,'Return Data'!$B$7:$R$2292,13,0)</f>
        <v>4.8395000000000001</v>
      </c>
      <c r="U23" s="61">
        <f t="shared" si="8"/>
        <v>19</v>
      </c>
      <c r="V23" s="60">
        <f>VLOOKUP($A23,'Return Data'!$B$7:$R$2292,17,0)</f>
        <v>4.0792000000000002</v>
      </c>
      <c r="W23" s="61">
        <f t="shared" si="9"/>
        <v>20</v>
      </c>
      <c r="X23" s="60">
        <f>VLOOKUP($A23,'Return Data'!$B$7:$R$2292,14,0)</f>
        <v>4.1098999999999997</v>
      </c>
      <c r="Y23" s="61">
        <f t="shared" si="10"/>
        <v>23</v>
      </c>
      <c r="Z23" s="60">
        <f>VLOOKUP($A23,'Return Data'!$B$7:$R$2292,16,0)</f>
        <v>6.7618999999999998</v>
      </c>
      <c r="AA23" s="62">
        <f t="shared" si="11"/>
        <v>17</v>
      </c>
    </row>
    <row r="24" spans="1:27" x14ac:dyDescent="0.3">
      <c r="A24" s="58" t="s">
        <v>140</v>
      </c>
      <c r="B24" s="59">
        <f>VLOOKUP($A24,'Return Data'!$B$7:$R$2292,3,0)</f>
        <v>44920</v>
      </c>
      <c r="C24" s="60">
        <f>VLOOKUP($A24,'Return Data'!$B$7:$R$2292,4,0)</f>
        <v>1157.2623000000001</v>
      </c>
      <c r="D24" s="60">
        <f>VLOOKUP($A24,'Return Data'!$B$7:$R$2292,5,0)</f>
        <v>6.4984000000000002</v>
      </c>
      <c r="E24" s="61">
        <f t="shared" si="0"/>
        <v>28</v>
      </c>
      <c r="F24" s="60">
        <f>VLOOKUP($A24,'Return Data'!$B$7:$R$2292,6,0)</f>
        <v>6.4890999999999996</v>
      </c>
      <c r="G24" s="61">
        <f t="shared" si="1"/>
        <v>29</v>
      </c>
      <c r="H24" s="60">
        <f>VLOOKUP($A24,'Return Data'!$B$7:$R$2292,7,0)</f>
        <v>6.9127999999999998</v>
      </c>
      <c r="I24" s="61">
        <f t="shared" si="2"/>
        <v>8</v>
      </c>
      <c r="J24" s="60">
        <f>VLOOKUP($A24,'Return Data'!$B$7:$R$2292,8,0)</f>
        <v>6.4692999999999996</v>
      </c>
      <c r="K24" s="61">
        <f t="shared" si="3"/>
        <v>24</v>
      </c>
      <c r="L24" s="60">
        <f>VLOOKUP($A24,'Return Data'!$B$7:$R$2292,9,0)</f>
        <v>6.1447000000000003</v>
      </c>
      <c r="M24" s="61">
        <f t="shared" si="4"/>
        <v>34</v>
      </c>
      <c r="N24" s="60">
        <f>VLOOKUP($A24,'Return Data'!$B$7:$R$2292,10,0)</f>
        <v>6.0331000000000001</v>
      </c>
      <c r="O24" s="61">
        <f t="shared" si="5"/>
        <v>33</v>
      </c>
      <c r="P24" s="60">
        <f>VLOOKUP($A24,'Return Data'!$B$7:$R$2292,11,0)</f>
        <v>5.5570000000000004</v>
      </c>
      <c r="Q24" s="61">
        <f t="shared" si="6"/>
        <v>31</v>
      </c>
      <c r="R24" s="60">
        <f>VLOOKUP($A24,'Return Data'!$B$7:$R$2292,12,0)</f>
        <v>5.0994999999999999</v>
      </c>
      <c r="S24" s="61">
        <f t="shared" si="7"/>
        <v>29</v>
      </c>
      <c r="T24" s="60">
        <f>VLOOKUP($A24,'Return Data'!$B$7:$R$2292,13,0)</f>
        <v>4.7230999999999996</v>
      </c>
      <c r="U24" s="61">
        <f t="shared" si="8"/>
        <v>29</v>
      </c>
      <c r="V24" s="60">
        <f>VLOOKUP($A24,'Return Data'!$B$7:$R$2292,17,0)</f>
        <v>3.9182999999999999</v>
      </c>
      <c r="W24" s="61">
        <f t="shared" si="9"/>
        <v>30</v>
      </c>
      <c r="X24" s="60"/>
      <c r="Y24" s="61"/>
      <c r="Z24" s="60">
        <f>VLOOKUP($A24,'Return Data'!$B$7:$R$2292,16,0)</f>
        <v>4.0530999999999997</v>
      </c>
      <c r="AA24" s="62">
        <f t="shared" si="11"/>
        <v>35</v>
      </c>
    </row>
    <row r="25" spans="1:27" x14ac:dyDescent="0.3">
      <c r="A25" s="58" t="s">
        <v>141</v>
      </c>
      <c r="B25" s="59">
        <f>VLOOKUP($A25,'Return Data'!$B$7:$R$2292,3,0)</f>
        <v>44920</v>
      </c>
      <c r="C25" s="60">
        <f>VLOOKUP($A25,'Return Data'!$B$7:$R$2292,4,0)</f>
        <v>60.459699999999998</v>
      </c>
      <c r="D25" s="60">
        <f>VLOOKUP($A25,'Return Data'!$B$7:$R$2292,5,0)</f>
        <v>6.5212000000000003</v>
      </c>
      <c r="E25" s="61">
        <f t="shared" si="0"/>
        <v>26</v>
      </c>
      <c r="F25" s="60">
        <f>VLOOKUP($A25,'Return Data'!$B$7:$R$2292,6,0)</f>
        <v>6.5637999999999996</v>
      </c>
      <c r="G25" s="61">
        <f t="shared" si="1"/>
        <v>23</v>
      </c>
      <c r="H25" s="60">
        <f>VLOOKUP($A25,'Return Data'!$B$7:$R$2292,7,0)</f>
        <v>6.7961999999999998</v>
      </c>
      <c r="I25" s="61">
        <f t="shared" si="2"/>
        <v>20</v>
      </c>
      <c r="J25" s="60">
        <f>VLOOKUP($A25,'Return Data'!$B$7:$R$2292,8,0)</f>
        <v>6.4671000000000003</v>
      </c>
      <c r="K25" s="61">
        <f t="shared" si="3"/>
        <v>25</v>
      </c>
      <c r="L25" s="60">
        <f>VLOOKUP($A25,'Return Data'!$B$7:$R$2292,9,0)</f>
        <v>6.4269999999999996</v>
      </c>
      <c r="M25" s="61">
        <f t="shared" si="4"/>
        <v>27</v>
      </c>
      <c r="N25" s="60">
        <f>VLOOKUP($A25,'Return Data'!$B$7:$R$2292,10,0)</f>
        <v>6.2907999999999999</v>
      </c>
      <c r="O25" s="61">
        <f t="shared" si="5"/>
        <v>22</v>
      </c>
      <c r="P25" s="60">
        <f>VLOOKUP($A25,'Return Data'!$B$7:$R$2292,11,0)</f>
        <v>5.7561999999999998</v>
      </c>
      <c r="Q25" s="61">
        <f t="shared" si="6"/>
        <v>16</v>
      </c>
      <c r="R25" s="60">
        <f>VLOOKUP($A25,'Return Data'!$B$7:$R$2292,12,0)</f>
        <v>5.2240000000000002</v>
      </c>
      <c r="S25" s="61">
        <f t="shared" si="7"/>
        <v>12</v>
      </c>
      <c r="T25" s="60">
        <f>VLOOKUP($A25,'Return Data'!$B$7:$R$2292,13,0)</f>
        <v>4.8609999999999998</v>
      </c>
      <c r="U25" s="61">
        <f t="shared" si="8"/>
        <v>14</v>
      </c>
      <c r="V25" s="60">
        <f>VLOOKUP($A25,'Return Data'!$B$7:$R$2292,17,0)</f>
        <v>4.1210000000000004</v>
      </c>
      <c r="W25" s="61">
        <f t="shared" si="9"/>
        <v>11</v>
      </c>
      <c r="X25" s="60">
        <f>VLOOKUP($A25,'Return Data'!$B$7:$R$2292,14,0)</f>
        <v>4.1044999999999998</v>
      </c>
      <c r="Y25" s="61">
        <f t="shared" ref="Y25:Y43" si="12">RANK(X25,X$8:X$43,0)</f>
        <v>24</v>
      </c>
      <c r="Z25" s="60">
        <f>VLOOKUP($A25,'Return Data'!$B$7:$R$2292,16,0)</f>
        <v>6.8083</v>
      </c>
      <c r="AA25" s="62">
        <f t="shared" si="11"/>
        <v>7</v>
      </c>
    </row>
    <row r="26" spans="1:27" x14ac:dyDescent="0.3">
      <c r="A26" s="58" t="s">
        <v>142</v>
      </c>
      <c r="B26" s="59">
        <f>VLOOKUP($A26,'Return Data'!$B$7:$R$2292,3,0)</f>
        <v>44920</v>
      </c>
      <c r="C26" s="60">
        <f>VLOOKUP($A26,'Return Data'!$B$7:$R$2292,4,0)</f>
        <v>4467.1526999999996</v>
      </c>
      <c r="D26" s="60">
        <f>VLOOKUP($A26,'Return Data'!$B$7:$R$2292,5,0)</f>
        <v>6.5349000000000004</v>
      </c>
      <c r="E26" s="61">
        <f t="shared" si="0"/>
        <v>22</v>
      </c>
      <c r="F26" s="60">
        <f>VLOOKUP($A26,'Return Data'!$B$7:$R$2292,6,0)</f>
        <v>6.6174999999999997</v>
      </c>
      <c r="G26" s="61">
        <f t="shared" si="1"/>
        <v>12</v>
      </c>
      <c r="H26" s="60">
        <f>VLOOKUP($A26,'Return Data'!$B$7:$R$2292,7,0)</f>
        <v>6.8926999999999996</v>
      </c>
      <c r="I26" s="61">
        <f t="shared" si="2"/>
        <v>10</v>
      </c>
      <c r="J26" s="60">
        <f>VLOOKUP($A26,'Return Data'!$B$7:$R$2292,8,0)</f>
        <v>6.5263</v>
      </c>
      <c r="K26" s="61">
        <f t="shared" si="3"/>
        <v>14</v>
      </c>
      <c r="L26" s="60">
        <f>VLOOKUP($A26,'Return Data'!$B$7:$R$2292,9,0)</f>
        <v>6.5309999999999997</v>
      </c>
      <c r="M26" s="61">
        <f t="shared" si="4"/>
        <v>12</v>
      </c>
      <c r="N26" s="60">
        <f>VLOOKUP($A26,'Return Data'!$B$7:$R$2292,10,0)</f>
        <v>6.2771999999999997</v>
      </c>
      <c r="O26" s="61">
        <f t="shared" si="5"/>
        <v>24</v>
      </c>
      <c r="P26" s="60">
        <f>VLOOKUP($A26,'Return Data'!$B$7:$R$2292,11,0)</f>
        <v>5.6890000000000001</v>
      </c>
      <c r="Q26" s="61">
        <f t="shared" si="6"/>
        <v>26</v>
      </c>
      <c r="R26" s="60">
        <f>VLOOKUP($A26,'Return Data'!$B$7:$R$2292,12,0)</f>
        <v>5.1607000000000003</v>
      </c>
      <c r="S26" s="61">
        <f t="shared" si="7"/>
        <v>26</v>
      </c>
      <c r="T26" s="60">
        <f>VLOOKUP($A26,'Return Data'!$B$7:$R$2292,13,0)</f>
        <v>4.8013000000000003</v>
      </c>
      <c r="U26" s="61">
        <f t="shared" si="8"/>
        <v>26</v>
      </c>
      <c r="V26" s="60">
        <f>VLOOKUP($A26,'Return Data'!$B$7:$R$2292,17,0)</f>
        <v>4.0705</v>
      </c>
      <c r="W26" s="61">
        <f t="shared" si="9"/>
        <v>23</v>
      </c>
      <c r="X26" s="60">
        <f>VLOOKUP($A26,'Return Data'!$B$7:$R$2292,14,0)</f>
        <v>4.1173000000000002</v>
      </c>
      <c r="Y26" s="61">
        <f t="shared" si="12"/>
        <v>20</v>
      </c>
      <c r="Z26" s="60">
        <f>VLOOKUP($A26,'Return Data'!$B$7:$R$2292,16,0)</f>
        <v>6.7331000000000003</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44920</v>
      </c>
      <c r="C28" s="60">
        <f>VLOOKUP($A28,'Return Data'!$B$7:$R$2292,4,0)</f>
        <v>4014.6410000000001</v>
      </c>
      <c r="D28" s="60">
        <f>VLOOKUP($A28,'Return Data'!$B$7:$R$2292,5,0)</f>
        <v>6.5327000000000002</v>
      </c>
      <c r="E28" s="61">
        <f t="shared" si="0"/>
        <v>23</v>
      </c>
      <c r="F28" s="60">
        <f>VLOOKUP($A28,'Return Data'!$B$7:$R$2292,6,0)</f>
        <v>6.5750000000000002</v>
      </c>
      <c r="G28" s="61">
        <f t="shared" si="1"/>
        <v>20</v>
      </c>
      <c r="H28" s="60">
        <f>VLOOKUP($A28,'Return Data'!$B$7:$R$2292,7,0)</f>
        <v>6.7931999999999997</v>
      </c>
      <c r="I28" s="61">
        <f t="shared" si="2"/>
        <v>21</v>
      </c>
      <c r="J28" s="60">
        <f>VLOOKUP($A28,'Return Data'!$B$7:$R$2292,8,0)</f>
        <v>6.5316000000000001</v>
      </c>
      <c r="K28" s="61">
        <f t="shared" si="3"/>
        <v>13</v>
      </c>
      <c r="L28" s="60">
        <f>VLOOKUP($A28,'Return Data'!$B$7:$R$2292,9,0)</f>
        <v>6.5213000000000001</v>
      </c>
      <c r="M28" s="61">
        <f t="shared" si="4"/>
        <v>14</v>
      </c>
      <c r="N28" s="60">
        <f>VLOOKUP($A28,'Return Data'!$B$7:$R$2292,10,0)</f>
        <v>6.2914000000000003</v>
      </c>
      <c r="O28" s="61">
        <f t="shared" si="5"/>
        <v>21</v>
      </c>
      <c r="P28" s="60">
        <f>VLOOKUP($A28,'Return Data'!$B$7:$R$2292,11,0)</f>
        <v>5.7225000000000001</v>
      </c>
      <c r="Q28" s="61">
        <f t="shared" si="6"/>
        <v>23</v>
      </c>
      <c r="R28" s="60">
        <f>VLOOKUP($A28,'Return Data'!$B$7:$R$2292,12,0)</f>
        <v>5.1730999999999998</v>
      </c>
      <c r="S28" s="61">
        <f t="shared" si="7"/>
        <v>23</v>
      </c>
      <c r="T28" s="60">
        <f>VLOOKUP($A28,'Return Data'!$B$7:$R$2292,13,0)</f>
        <v>4.8140000000000001</v>
      </c>
      <c r="U28" s="61">
        <f t="shared" si="8"/>
        <v>24</v>
      </c>
      <c r="V28" s="60">
        <f>VLOOKUP($A28,'Return Data'!$B$7:$R$2292,17,0)</f>
        <v>4.1013000000000002</v>
      </c>
      <c r="W28" s="61">
        <f t="shared" si="9"/>
        <v>17</v>
      </c>
      <c r="X28" s="60">
        <f>VLOOKUP($A28,'Return Data'!$B$7:$R$2292,14,0)</f>
        <v>4.2140000000000004</v>
      </c>
      <c r="Y28" s="61">
        <f t="shared" si="12"/>
        <v>7</v>
      </c>
      <c r="Z28" s="60">
        <f>VLOOKUP($A28,'Return Data'!$B$7:$R$2292,16,0)</f>
        <v>6.7796000000000003</v>
      </c>
      <c r="AA28" s="62">
        <f t="shared" si="11"/>
        <v>13</v>
      </c>
    </row>
    <row r="29" spans="1:27" x14ac:dyDescent="0.3">
      <c r="A29" s="58" t="s">
        <v>432</v>
      </c>
      <c r="B29" s="59">
        <f>VLOOKUP($A29,'Return Data'!$B$7:$R$2292,3,0)</f>
        <v>44920</v>
      </c>
      <c r="C29" s="60">
        <f>VLOOKUP($A29,'Return Data'!$B$7:$R$2292,4,0)</f>
        <v>1438.4082000000001</v>
      </c>
      <c r="D29" s="60">
        <f>VLOOKUP($A29,'Return Data'!$B$7:$R$2292,5,0)</f>
        <v>6.6951999999999998</v>
      </c>
      <c r="E29" s="61">
        <f t="shared" si="0"/>
        <v>2</v>
      </c>
      <c r="F29" s="60">
        <f>VLOOKUP($A29,'Return Data'!$B$7:$R$2292,6,0)</f>
        <v>6.6798999999999999</v>
      </c>
      <c r="G29" s="61">
        <f t="shared" si="1"/>
        <v>6</v>
      </c>
      <c r="H29" s="60">
        <f>VLOOKUP($A29,'Return Data'!$B$7:$R$2292,7,0)</f>
        <v>6.9497999999999998</v>
      </c>
      <c r="I29" s="61">
        <f t="shared" si="2"/>
        <v>5</v>
      </c>
      <c r="J29" s="60">
        <f>VLOOKUP($A29,'Return Data'!$B$7:$R$2292,8,0)</f>
        <v>6.5964999999999998</v>
      </c>
      <c r="K29" s="61">
        <f t="shared" si="3"/>
        <v>4</v>
      </c>
      <c r="L29" s="60">
        <f>VLOOKUP($A29,'Return Data'!$B$7:$R$2292,9,0)</f>
        <v>6.5937000000000001</v>
      </c>
      <c r="M29" s="61">
        <f t="shared" si="4"/>
        <v>3</v>
      </c>
      <c r="N29" s="60">
        <f>VLOOKUP($A29,'Return Data'!$B$7:$R$2292,10,0)</f>
        <v>6.3956</v>
      </c>
      <c r="O29" s="61">
        <f t="shared" si="5"/>
        <v>3</v>
      </c>
      <c r="P29" s="60">
        <f>VLOOKUP($A29,'Return Data'!$B$7:$R$2292,11,0)</f>
        <v>5.8327</v>
      </c>
      <c r="Q29" s="61">
        <f t="shared" si="6"/>
        <v>3</v>
      </c>
      <c r="R29" s="60">
        <f>VLOOKUP($A29,'Return Data'!$B$7:$R$2292,12,0)</f>
        <v>5.2984</v>
      </c>
      <c r="S29" s="61">
        <f t="shared" si="7"/>
        <v>2</v>
      </c>
      <c r="T29" s="60">
        <f>VLOOKUP($A29,'Return Data'!$B$7:$R$2292,13,0)</f>
        <v>4.9245000000000001</v>
      </c>
      <c r="U29" s="61">
        <f t="shared" si="8"/>
        <v>4</v>
      </c>
      <c r="V29" s="60">
        <f>VLOOKUP($A29,'Return Data'!$B$7:$R$2292,17,0)</f>
        <v>4.1656000000000004</v>
      </c>
      <c r="W29" s="61">
        <f t="shared" si="9"/>
        <v>4</v>
      </c>
      <c r="X29" s="60">
        <f>VLOOKUP($A29,'Return Data'!$B$7:$R$2292,14,0)</f>
        <v>4.2476000000000003</v>
      </c>
      <c r="Y29" s="61">
        <f t="shared" si="12"/>
        <v>3</v>
      </c>
      <c r="Z29" s="60">
        <f>VLOOKUP($A29,'Return Data'!$B$7:$R$2292,16,0)</f>
        <v>5.7683999999999997</v>
      </c>
      <c r="AA29" s="62">
        <f t="shared" si="11"/>
        <v>30</v>
      </c>
    </row>
    <row r="30" spans="1:27" x14ac:dyDescent="0.3">
      <c r="A30" s="58" t="s">
        <v>146</v>
      </c>
      <c r="B30" s="59">
        <f>VLOOKUP($A30,'Return Data'!$B$7:$R$2292,3,0)</f>
        <v>44920</v>
      </c>
      <c r="C30" s="60">
        <f>VLOOKUP($A30,'Return Data'!$B$7:$R$2292,4,0)</f>
        <v>2334.1104</v>
      </c>
      <c r="D30" s="60">
        <f>VLOOKUP($A30,'Return Data'!$B$7:$R$2292,5,0)</f>
        <v>6.5944000000000003</v>
      </c>
      <c r="E30" s="61">
        <f t="shared" si="0"/>
        <v>15</v>
      </c>
      <c r="F30" s="60">
        <f>VLOOKUP($A30,'Return Data'!$B$7:$R$2292,6,0)</f>
        <v>6.61</v>
      </c>
      <c r="G30" s="61">
        <f t="shared" si="1"/>
        <v>13</v>
      </c>
      <c r="H30" s="60">
        <f>VLOOKUP($A30,'Return Data'!$B$7:$R$2292,7,0)</f>
        <v>6.8766999999999996</v>
      </c>
      <c r="I30" s="61">
        <f t="shared" si="2"/>
        <v>14</v>
      </c>
      <c r="J30" s="60">
        <f>VLOOKUP($A30,'Return Data'!$B$7:$R$2292,8,0)</f>
        <v>6.5515999999999996</v>
      </c>
      <c r="K30" s="61">
        <f t="shared" si="3"/>
        <v>8</v>
      </c>
      <c r="L30" s="60">
        <f>VLOOKUP($A30,'Return Data'!$B$7:$R$2292,9,0)</f>
        <v>6.5284000000000004</v>
      </c>
      <c r="M30" s="61">
        <f t="shared" si="4"/>
        <v>13</v>
      </c>
      <c r="N30" s="60">
        <f>VLOOKUP($A30,'Return Data'!$B$7:$R$2292,10,0)</f>
        <v>6.3326000000000002</v>
      </c>
      <c r="O30" s="61">
        <f t="shared" si="5"/>
        <v>13</v>
      </c>
      <c r="P30" s="60">
        <f>VLOOKUP($A30,'Return Data'!$B$7:$R$2292,11,0)</f>
        <v>5.7521000000000004</v>
      </c>
      <c r="Q30" s="61">
        <f t="shared" si="6"/>
        <v>17</v>
      </c>
      <c r="R30" s="60">
        <f>VLOOKUP($A30,'Return Data'!$B$7:$R$2292,12,0)</f>
        <v>5.2427000000000001</v>
      </c>
      <c r="S30" s="61">
        <f t="shared" si="7"/>
        <v>9</v>
      </c>
      <c r="T30" s="60">
        <f>VLOOKUP($A30,'Return Data'!$B$7:$R$2292,13,0)</f>
        <v>4.8662999999999998</v>
      </c>
      <c r="U30" s="61">
        <f t="shared" si="8"/>
        <v>12</v>
      </c>
      <c r="V30" s="60">
        <f>VLOOKUP($A30,'Return Data'!$B$7:$R$2292,17,0)</f>
        <v>4.1303000000000001</v>
      </c>
      <c r="W30" s="61">
        <f t="shared" si="9"/>
        <v>7</v>
      </c>
      <c r="X30" s="60">
        <f>VLOOKUP($A30,'Return Data'!$B$7:$R$2292,14,0)</f>
        <v>4.1913999999999998</v>
      </c>
      <c r="Y30" s="61">
        <f t="shared" si="12"/>
        <v>14</v>
      </c>
      <c r="Z30" s="60">
        <f>VLOOKUP($A30,'Return Data'!$B$7:$R$2292,16,0)</f>
        <v>6.6048999999999998</v>
      </c>
      <c r="AA30" s="62">
        <f t="shared" si="11"/>
        <v>27</v>
      </c>
    </row>
    <row r="31" spans="1:27" x14ac:dyDescent="0.3">
      <c r="A31" s="58" t="s">
        <v>147</v>
      </c>
      <c r="B31" s="59">
        <f>VLOOKUP($A31,'Return Data'!$B$7:$R$2292,3,0)</f>
        <v>44920</v>
      </c>
      <c r="C31" s="60">
        <f>VLOOKUP($A31,'Return Data'!$B$7:$R$2292,4,0)</f>
        <v>11.8</v>
      </c>
      <c r="D31" s="60">
        <f>VLOOKUP($A31,'Return Data'!$B$7:$R$2292,5,0)</f>
        <v>5.8789999999999996</v>
      </c>
      <c r="E31" s="61">
        <f t="shared" si="0"/>
        <v>35</v>
      </c>
      <c r="F31" s="60">
        <f>VLOOKUP($A31,'Return Data'!$B$7:$R$2292,6,0)</f>
        <v>6.2927999999999997</v>
      </c>
      <c r="G31" s="61">
        <f t="shared" si="1"/>
        <v>33</v>
      </c>
      <c r="H31" s="60">
        <f>VLOOKUP($A31,'Return Data'!$B$7:$R$2292,7,0)</f>
        <v>6.2824</v>
      </c>
      <c r="I31" s="61">
        <f t="shared" si="2"/>
        <v>35</v>
      </c>
      <c r="J31" s="60">
        <f>VLOOKUP($A31,'Return Data'!$B$7:$R$2292,8,0)</f>
        <v>5.9348000000000001</v>
      </c>
      <c r="K31" s="61">
        <f t="shared" si="3"/>
        <v>35</v>
      </c>
      <c r="L31" s="60">
        <f>VLOOKUP($A31,'Return Data'!$B$7:$R$2292,9,0)</f>
        <v>6.1139000000000001</v>
      </c>
      <c r="M31" s="61">
        <f t="shared" si="4"/>
        <v>35</v>
      </c>
      <c r="N31" s="60">
        <f>VLOOKUP($A31,'Return Data'!$B$7:$R$2292,10,0)</f>
        <v>5.9050000000000002</v>
      </c>
      <c r="O31" s="61">
        <f t="shared" si="5"/>
        <v>35</v>
      </c>
      <c r="P31" s="60">
        <f>VLOOKUP($A31,'Return Data'!$B$7:$R$2292,11,0)</f>
        <v>5.3625999999999996</v>
      </c>
      <c r="Q31" s="61">
        <f t="shared" si="6"/>
        <v>35</v>
      </c>
      <c r="R31" s="60">
        <f>VLOOKUP($A31,'Return Data'!$B$7:$R$2292,12,0)</f>
        <v>4.8490000000000002</v>
      </c>
      <c r="S31" s="61">
        <f t="shared" si="7"/>
        <v>35</v>
      </c>
      <c r="T31" s="60">
        <f>VLOOKUP($A31,'Return Data'!$B$7:$R$2292,13,0)</f>
        <v>4.5270999999999999</v>
      </c>
      <c r="U31" s="61">
        <f t="shared" si="8"/>
        <v>34</v>
      </c>
      <c r="V31" s="60">
        <f>VLOOKUP($A31,'Return Data'!$B$7:$R$2292,17,0)</f>
        <v>3.8029999999999999</v>
      </c>
      <c r="W31" s="61">
        <f t="shared" si="9"/>
        <v>34</v>
      </c>
      <c r="X31" s="60">
        <f>VLOOKUP($A31,'Return Data'!$B$7:$R$2292,14,0)</f>
        <v>3.7107999999999999</v>
      </c>
      <c r="Y31" s="61">
        <f t="shared" si="12"/>
        <v>34</v>
      </c>
      <c r="Z31" s="60">
        <f>VLOOKUP($A31,'Return Data'!$B$7:$R$2292,16,0)</f>
        <v>4.2041000000000004</v>
      </c>
      <c r="AA31" s="62">
        <f t="shared" si="11"/>
        <v>34</v>
      </c>
    </row>
    <row r="32" spans="1:27" x14ac:dyDescent="0.3">
      <c r="A32" s="58" t="s">
        <v>1825</v>
      </c>
      <c r="B32" s="59">
        <f>VLOOKUP($A32,'Return Data'!$B$7:$R$2292,3,0)</f>
        <v>44920</v>
      </c>
      <c r="C32" s="60">
        <f>VLOOKUP($A32,'Return Data'!$B$7:$R$2292,4,0)</f>
        <v>24.2422</v>
      </c>
      <c r="D32" s="60">
        <f>VLOOKUP($A32,'Return Data'!$B$7:$R$2292,5,0)</f>
        <v>6.5518999999999998</v>
      </c>
      <c r="E32" s="61">
        <f t="shared" si="0"/>
        <v>18</v>
      </c>
      <c r="F32" s="60">
        <f>VLOOKUP($A32,'Return Data'!$B$7:$R$2292,6,0)</f>
        <v>6.5781999999999998</v>
      </c>
      <c r="G32" s="61">
        <f t="shared" si="1"/>
        <v>19</v>
      </c>
      <c r="H32" s="60">
        <f>VLOOKUP($A32,'Return Data'!$B$7:$R$2292,7,0)</f>
        <v>6.6332000000000004</v>
      </c>
      <c r="I32" s="61">
        <f t="shared" si="2"/>
        <v>29</v>
      </c>
      <c r="J32" s="60">
        <f>VLOOKUP($A32,'Return Data'!$B$7:$R$2292,8,0)</f>
        <v>6.4470999999999998</v>
      </c>
      <c r="K32" s="61">
        <f t="shared" si="3"/>
        <v>28</v>
      </c>
      <c r="L32" s="60">
        <f>VLOOKUP($A32,'Return Data'!$B$7:$R$2292,9,0)</f>
        <v>6.3776999999999999</v>
      </c>
      <c r="M32" s="61">
        <f t="shared" si="4"/>
        <v>29</v>
      </c>
      <c r="N32" s="60">
        <f>VLOOKUP($A32,'Return Data'!$B$7:$R$2292,10,0)</f>
        <v>6.1540999999999997</v>
      </c>
      <c r="O32" s="61">
        <f t="shared" si="5"/>
        <v>31</v>
      </c>
      <c r="P32" s="60">
        <f>VLOOKUP($A32,'Return Data'!$B$7:$R$2292,11,0)</f>
        <v>5.7287999999999997</v>
      </c>
      <c r="Q32" s="61">
        <f t="shared" si="6"/>
        <v>21</v>
      </c>
      <c r="R32" s="60">
        <f>VLOOKUP($A32,'Return Data'!$B$7:$R$2292,12,0)</f>
        <v>5.3136000000000001</v>
      </c>
      <c r="S32" s="61">
        <f t="shared" si="7"/>
        <v>1</v>
      </c>
      <c r="T32" s="60">
        <f>VLOOKUP($A32,'Return Data'!$B$7:$R$2292,13,0)</f>
        <v>5.0766</v>
      </c>
      <c r="U32" s="61">
        <f t="shared" si="8"/>
        <v>1</v>
      </c>
      <c r="V32" s="60">
        <f>VLOOKUP($A32,'Return Data'!$B$7:$R$2292,17,0)</f>
        <v>4.2530000000000001</v>
      </c>
      <c r="W32" s="61">
        <f t="shared" si="9"/>
        <v>2</v>
      </c>
      <c r="X32" s="60">
        <f>VLOOKUP($A32,'Return Data'!$B$7:$R$2292,14,0)</f>
        <v>4.0824999999999996</v>
      </c>
      <c r="Y32" s="61">
        <f t="shared" si="12"/>
        <v>25</v>
      </c>
      <c r="Z32" s="60">
        <f>VLOOKUP($A32,'Return Data'!$B$7:$R$2292,16,0)</f>
        <v>6.8013000000000003</v>
      </c>
      <c r="AA32" s="62">
        <f t="shared" si="11"/>
        <v>10</v>
      </c>
    </row>
    <row r="33" spans="1:27" x14ac:dyDescent="0.3">
      <c r="A33" s="58" t="s">
        <v>148</v>
      </c>
      <c r="B33" s="59">
        <f>VLOOKUP($A33,'Return Data'!$B$7:$R$2292,3,0)</f>
        <v>44920</v>
      </c>
      <c r="C33" s="60">
        <f>VLOOKUP($A33,'Return Data'!$B$7:$R$2292,4,0)</f>
        <v>5408.0012999999999</v>
      </c>
      <c r="D33" s="60">
        <f>VLOOKUP($A33,'Return Data'!$B$7:$R$2292,5,0)</f>
        <v>6.6188000000000002</v>
      </c>
      <c r="E33" s="61">
        <f t="shared" si="0"/>
        <v>8</v>
      </c>
      <c r="F33" s="60">
        <f>VLOOKUP($A33,'Return Data'!$B$7:$R$2292,6,0)</f>
        <v>6.5906000000000002</v>
      </c>
      <c r="G33" s="61">
        <f t="shared" si="1"/>
        <v>15</v>
      </c>
      <c r="H33" s="60">
        <f>VLOOKUP($A33,'Return Data'!$B$7:$R$2292,7,0)</f>
        <v>6.8691000000000004</v>
      </c>
      <c r="I33" s="61">
        <f t="shared" si="2"/>
        <v>16</v>
      </c>
      <c r="J33" s="60">
        <f>VLOOKUP($A33,'Return Data'!$B$7:$R$2292,8,0)</f>
        <v>6.4995000000000003</v>
      </c>
      <c r="K33" s="61">
        <f t="shared" si="3"/>
        <v>20</v>
      </c>
      <c r="L33" s="60">
        <f>VLOOKUP($A33,'Return Data'!$B$7:$R$2292,9,0)</f>
        <v>6.4882</v>
      </c>
      <c r="M33" s="61">
        <f t="shared" si="4"/>
        <v>18</v>
      </c>
      <c r="N33" s="60">
        <f>VLOOKUP($A33,'Return Data'!$B$7:$R$2292,10,0)</f>
        <v>6.3505000000000003</v>
      </c>
      <c r="O33" s="61">
        <f t="shared" si="5"/>
        <v>9</v>
      </c>
      <c r="P33" s="60">
        <f>VLOOKUP($A33,'Return Data'!$B$7:$R$2292,11,0)</f>
        <v>5.7671000000000001</v>
      </c>
      <c r="Q33" s="61">
        <f t="shared" si="6"/>
        <v>14</v>
      </c>
      <c r="R33" s="60">
        <f>VLOOKUP($A33,'Return Data'!$B$7:$R$2292,12,0)</f>
        <v>5.1970000000000001</v>
      </c>
      <c r="S33" s="61">
        <f t="shared" si="7"/>
        <v>22</v>
      </c>
      <c r="T33" s="60">
        <f>VLOOKUP($A33,'Return Data'!$B$7:$R$2292,13,0)</f>
        <v>4.8539000000000003</v>
      </c>
      <c r="U33" s="61">
        <f t="shared" si="8"/>
        <v>17</v>
      </c>
      <c r="V33" s="60">
        <f>VLOOKUP($A33,'Return Data'!$B$7:$R$2292,17,0)</f>
        <v>4.1078999999999999</v>
      </c>
      <c r="W33" s="61">
        <f t="shared" si="9"/>
        <v>15</v>
      </c>
      <c r="X33" s="60">
        <f>VLOOKUP($A33,'Return Data'!$B$7:$R$2292,14,0)</f>
        <v>4.1978999999999997</v>
      </c>
      <c r="Y33" s="61">
        <f t="shared" si="12"/>
        <v>10</v>
      </c>
      <c r="Z33" s="60">
        <f>VLOOKUP($A33,'Return Data'!$B$7:$R$2292,16,0)</f>
        <v>6.8209999999999997</v>
      </c>
      <c r="AA33" s="62">
        <f t="shared" si="11"/>
        <v>5</v>
      </c>
    </row>
    <row r="34" spans="1:27" x14ac:dyDescent="0.3">
      <c r="A34" s="58" t="s">
        <v>149</v>
      </c>
      <c r="B34" s="59">
        <f>VLOOKUP($A34,'Return Data'!$B$7:$R$2292,3,0)</f>
        <v>44920</v>
      </c>
      <c r="C34" s="60">
        <f>VLOOKUP($A34,'Return Data'!$B$7:$R$2292,4,0)</f>
        <v>1234.6346000000001</v>
      </c>
      <c r="D34" s="60">
        <f>VLOOKUP($A34,'Return Data'!$B$7:$R$2292,5,0)</f>
        <v>6.6718999999999999</v>
      </c>
      <c r="E34" s="61">
        <f t="shared" si="0"/>
        <v>3</v>
      </c>
      <c r="F34" s="60">
        <f>VLOOKUP($A34,'Return Data'!$B$7:$R$2292,6,0)</f>
        <v>6.2648000000000001</v>
      </c>
      <c r="G34" s="61">
        <f t="shared" si="1"/>
        <v>35</v>
      </c>
      <c r="H34" s="60">
        <f>VLOOKUP($A34,'Return Data'!$B$7:$R$2292,7,0)</f>
        <v>6.2873000000000001</v>
      </c>
      <c r="I34" s="61">
        <f t="shared" si="2"/>
        <v>34</v>
      </c>
      <c r="J34" s="60">
        <f>VLOOKUP($A34,'Return Data'!$B$7:$R$2292,8,0)</f>
        <v>6.0952000000000002</v>
      </c>
      <c r="K34" s="61">
        <f t="shared" si="3"/>
        <v>34</v>
      </c>
      <c r="L34" s="60">
        <f>VLOOKUP($A34,'Return Data'!$B$7:$R$2292,9,0)</f>
        <v>6.1459999999999999</v>
      </c>
      <c r="M34" s="61">
        <f t="shared" si="4"/>
        <v>33</v>
      </c>
      <c r="N34" s="60">
        <f>VLOOKUP($A34,'Return Data'!$B$7:$R$2292,10,0)</f>
        <v>5.9359000000000002</v>
      </c>
      <c r="O34" s="61">
        <f t="shared" si="5"/>
        <v>34</v>
      </c>
      <c r="P34" s="60">
        <f>VLOOKUP($A34,'Return Data'!$B$7:$R$2292,11,0)</f>
        <v>5.4389000000000003</v>
      </c>
      <c r="Q34" s="61">
        <f t="shared" si="6"/>
        <v>34</v>
      </c>
      <c r="R34" s="60">
        <f>VLOOKUP($A34,'Return Data'!$B$7:$R$2292,12,0)</f>
        <v>4.891</v>
      </c>
      <c r="S34" s="61">
        <f t="shared" si="7"/>
        <v>34</v>
      </c>
      <c r="T34" s="60">
        <f>VLOOKUP($A34,'Return Data'!$B$7:$R$2292,13,0)</f>
        <v>4.5812999999999997</v>
      </c>
      <c r="U34" s="61">
        <f t="shared" si="8"/>
        <v>33</v>
      </c>
      <c r="V34" s="60">
        <f>VLOOKUP($A34,'Return Data'!$B$7:$R$2292,17,0)</f>
        <v>3.8919000000000001</v>
      </c>
      <c r="W34" s="61">
        <f t="shared" si="9"/>
        <v>32</v>
      </c>
      <c r="X34" s="60">
        <f>VLOOKUP($A34,'Return Data'!$B$7:$R$2292,14,0)</f>
        <v>3.8437999999999999</v>
      </c>
      <c r="Y34" s="61">
        <f t="shared" si="12"/>
        <v>30</v>
      </c>
      <c r="Z34" s="60">
        <f>VLOOKUP($A34,'Return Data'!$B$7:$R$2292,16,0)</f>
        <v>4.6603000000000003</v>
      </c>
      <c r="AA34" s="62">
        <f t="shared" si="11"/>
        <v>32</v>
      </c>
    </row>
    <row r="35" spans="1:27" x14ac:dyDescent="0.3">
      <c r="A35" s="58" t="s">
        <v>1893</v>
      </c>
      <c r="B35" s="59">
        <f>VLOOKUP($A35,'Return Data'!$B$7:$R$2292,3,0)</f>
        <v>44920</v>
      </c>
      <c r="C35" s="60">
        <f>VLOOKUP($A35,'Return Data'!$B$7:$R$2292,4,0)</f>
        <v>288.08920000000001</v>
      </c>
      <c r="D35" s="60">
        <f>VLOOKUP($A35,'Return Data'!$B$7:$R$2292,5,0)</f>
        <v>6.5514000000000001</v>
      </c>
      <c r="E35" s="61">
        <f t="shared" si="0"/>
        <v>19</v>
      </c>
      <c r="F35" s="60">
        <f>VLOOKUP($A35,'Return Data'!$B$7:$R$2292,6,0)</f>
        <v>6.5707000000000004</v>
      </c>
      <c r="G35" s="61">
        <f t="shared" si="1"/>
        <v>21</v>
      </c>
      <c r="H35" s="60">
        <f>VLOOKUP($A35,'Return Data'!$B$7:$R$2292,7,0)</f>
        <v>6.9322999999999997</v>
      </c>
      <c r="I35" s="61">
        <f t="shared" si="2"/>
        <v>6</v>
      </c>
      <c r="J35" s="60">
        <f>VLOOKUP($A35,'Return Data'!$B$7:$R$2292,8,0)</f>
        <v>6.5457999999999998</v>
      </c>
      <c r="K35" s="61">
        <f t="shared" si="3"/>
        <v>10</v>
      </c>
      <c r="L35" s="60">
        <f>VLOOKUP($A35,'Return Data'!$B$7:$R$2292,9,0)</f>
        <v>6.4683000000000002</v>
      </c>
      <c r="M35" s="61">
        <f t="shared" si="4"/>
        <v>24</v>
      </c>
      <c r="N35" s="60">
        <f>VLOOKUP($A35,'Return Data'!$B$7:$R$2292,10,0)</f>
        <v>6.2683</v>
      </c>
      <c r="O35" s="61">
        <f t="shared" si="5"/>
        <v>25</v>
      </c>
      <c r="P35" s="60">
        <f>VLOOKUP($A35,'Return Data'!$B$7:$R$2292,11,0)</f>
        <v>5.7352999999999996</v>
      </c>
      <c r="Q35" s="61">
        <f t="shared" si="6"/>
        <v>20</v>
      </c>
      <c r="R35" s="60">
        <f>VLOOKUP($A35,'Return Data'!$B$7:$R$2292,12,0)</f>
        <v>5.2028999999999996</v>
      </c>
      <c r="S35" s="61">
        <f t="shared" si="7"/>
        <v>20</v>
      </c>
      <c r="T35" s="60">
        <f>VLOOKUP($A35,'Return Data'!$B$7:$R$2292,13,0)</f>
        <v>4.8494999999999999</v>
      </c>
      <c r="U35" s="61">
        <f t="shared" si="8"/>
        <v>18</v>
      </c>
      <c r="V35" s="60">
        <f>VLOOKUP($A35,'Return Data'!$B$7:$R$2292,17,0)</f>
        <v>4.1139999999999999</v>
      </c>
      <c r="W35" s="61">
        <f t="shared" si="9"/>
        <v>13</v>
      </c>
      <c r="X35" s="60">
        <f>VLOOKUP($A35,'Return Data'!$B$7:$R$2292,14,0)</f>
        <v>4.2042000000000002</v>
      </c>
      <c r="Y35" s="61">
        <f t="shared" si="12"/>
        <v>9</v>
      </c>
      <c r="Z35" s="60">
        <f>VLOOKUP($A35,'Return Data'!$B$7:$R$2292,16,0)</f>
        <v>6.8042999999999996</v>
      </c>
      <c r="AA35" s="62">
        <f t="shared" si="11"/>
        <v>9</v>
      </c>
    </row>
    <row r="36" spans="1:27" x14ac:dyDescent="0.3">
      <c r="A36" s="58" t="s">
        <v>152</v>
      </c>
      <c r="B36" s="59">
        <f>VLOOKUP($A36,'Return Data'!$B$7:$R$2292,3,0)</f>
        <v>44920</v>
      </c>
      <c r="C36" s="60">
        <f>VLOOKUP($A36,'Return Data'!$B$7:$R$2292,4,0)</f>
        <v>35.613100000000003</v>
      </c>
      <c r="D36" s="60">
        <f>VLOOKUP($A36,'Return Data'!$B$7:$R$2292,5,0)</f>
        <v>6.4592000000000001</v>
      </c>
      <c r="E36" s="61">
        <f t="shared" si="0"/>
        <v>32</v>
      </c>
      <c r="F36" s="60">
        <f>VLOOKUP($A36,'Return Data'!$B$7:$R$2292,6,0)</f>
        <v>6.4603000000000002</v>
      </c>
      <c r="G36" s="61">
        <f t="shared" si="1"/>
        <v>31</v>
      </c>
      <c r="H36" s="60">
        <f>VLOOKUP($A36,'Return Data'!$B$7:$R$2292,7,0)</f>
        <v>6.5382999999999996</v>
      </c>
      <c r="I36" s="61">
        <f t="shared" si="2"/>
        <v>32</v>
      </c>
      <c r="J36" s="60">
        <f>VLOOKUP($A36,'Return Data'!$B$7:$R$2292,8,0)</f>
        <v>6.2964000000000002</v>
      </c>
      <c r="K36" s="61">
        <f t="shared" si="3"/>
        <v>32</v>
      </c>
      <c r="L36" s="60">
        <f>VLOOKUP($A36,'Return Data'!$B$7:$R$2292,9,0)</f>
        <v>6.2359</v>
      </c>
      <c r="M36" s="61">
        <f t="shared" si="4"/>
        <v>32</v>
      </c>
      <c r="N36" s="60">
        <f>VLOOKUP($A36,'Return Data'!$B$7:$R$2292,10,0)</f>
        <v>6.1974999999999998</v>
      </c>
      <c r="O36" s="61">
        <f t="shared" si="5"/>
        <v>29</v>
      </c>
      <c r="P36" s="60">
        <f>VLOOKUP($A36,'Return Data'!$B$7:$R$2292,11,0)</f>
        <v>5.6803999999999997</v>
      </c>
      <c r="Q36" s="61">
        <f t="shared" si="6"/>
        <v>27</v>
      </c>
      <c r="R36" s="60">
        <f>VLOOKUP($A36,'Return Data'!$B$7:$R$2292,12,0)</f>
        <v>5.1997999999999998</v>
      </c>
      <c r="S36" s="61">
        <f t="shared" si="7"/>
        <v>21</v>
      </c>
      <c r="T36" s="60">
        <f>VLOOKUP($A36,'Return Data'!$B$7:$R$2292,13,0)</f>
        <v>4.9701000000000004</v>
      </c>
      <c r="U36" s="61">
        <f t="shared" si="8"/>
        <v>2</v>
      </c>
      <c r="V36" s="60">
        <f>VLOOKUP($A36,'Return Data'!$B$7:$R$2292,17,0)</f>
        <v>4.6265999999999998</v>
      </c>
      <c r="W36" s="61">
        <f t="shared" si="9"/>
        <v>1</v>
      </c>
      <c r="X36" s="60">
        <f>VLOOKUP($A36,'Return Data'!$B$7:$R$2292,14,0)</f>
        <v>4.8567999999999998</v>
      </c>
      <c r="Y36" s="61">
        <f t="shared" si="12"/>
        <v>1</v>
      </c>
      <c r="Z36" s="60">
        <f>VLOOKUP($A36,'Return Data'!$B$7:$R$2292,16,0)</f>
        <v>7.2476000000000003</v>
      </c>
      <c r="AA36" s="62">
        <f t="shared" si="11"/>
        <v>1</v>
      </c>
    </row>
    <row r="37" spans="1:27" x14ac:dyDescent="0.3">
      <c r="A37" s="58" t="s">
        <v>153</v>
      </c>
      <c r="B37" s="59">
        <f>VLOOKUP($A37,'Return Data'!$B$7:$R$2292,3,0)</f>
        <v>44920</v>
      </c>
      <c r="C37" s="60">
        <f>VLOOKUP($A37,'Return Data'!$B$7:$R$2292,4,0)</f>
        <v>29.763000000000002</v>
      </c>
      <c r="D37" s="60">
        <f>VLOOKUP($A37,'Return Data'!$B$7:$R$2292,5,0)</f>
        <v>6.2554999999999996</v>
      </c>
      <c r="E37" s="61">
        <f t="shared" si="0"/>
        <v>34</v>
      </c>
      <c r="F37" s="60">
        <f>VLOOKUP($A37,'Return Data'!$B$7:$R$2292,6,0)</f>
        <v>6.2984999999999998</v>
      </c>
      <c r="G37" s="61">
        <f t="shared" si="1"/>
        <v>32</v>
      </c>
      <c r="H37" s="60">
        <f>VLOOKUP($A37,'Return Data'!$B$7:$R$2292,7,0)</f>
        <v>6.4550999999999998</v>
      </c>
      <c r="I37" s="61">
        <f t="shared" si="2"/>
        <v>33</v>
      </c>
      <c r="J37" s="60">
        <f>VLOOKUP($A37,'Return Data'!$B$7:$R$2292,8,0)</f>
        <v>6.1901999999999999</v>
      </c>
      <c r="K37" s="61">
        <f t="shared" si="3"/>
        <v>33</v>
      </c>
      <c r="L37" s="60">
        <f>VLOOKUP($A37,'Return Data'!$B$7:$R$2292,9,0)</f>
        <v>6.2949999999999999</v>
      </c>
      <c r="M37" s="61">
        <f t="shared" si="4"/>
        <v>31</v>
      </c>
      <c r="N37" s="60">
        <f>VLOOKUP($A37,'Return Data'!$B$7:$R$2292,10,0)</f>
        <v>6.0658000000000003</v>
      </c>
      <c r="O37" s="61">
        <f t="shared" si="5"/>
        <v>32</v>
      </c>
      <c r="P37" s="60">
        <f>VLOOKUP($A37,'Return Data'!$B$7:$R$2292,11,0)</f>
        <v>5.5148999999999999</v>
      </c>
      <c r="Q37" s="61">
        <f t="shared" si="6"/>
        <v>33</v>
      </c>
      <c r="R37" s="60">
        <f>VLOOKUP($A37,'Return Data'!$B$7:$R$2292,12,0)</f>
        <v>4.9672999999999998</v>
      </c>
      <c r="S37" s="61">
        <f t="shared" si="7"/>
        <v>32</v>
      </c>
      <c r="T37" s="60">
        <f>VLOOKUP($A37,'Return Data'!$B$7:$R$2292,13,0)</f>
        <v>4.6383000000000001</v>
      </c>
      <c r="U37" s="61">
        <f t="shared" si="8"/>
        <v>31</v>
      </c>
      <c r="V37" s="60">
        <f>VLOOKUP($A37,'Return Data'!$B$7:$R$2292,17,0)</f>
        <v>3.9135</v>
      </c>
      <c r="W37" s="61">
        <f t="shared" si="9"/>
        <v>31</v>
      </c>
      <c r="X37" s="60">
        <f>VLOOKUP($A37,'Return Data'!$B$7:$R$2292,14,0)</f>
        <v>3.8386</v>
      </c>
      <c r="Y37" s="61">
        <f t="shared" si="12"/>
        <v>31</v>
      </c>
      <c r="Z37" s="60">
        <f>VLOOKUP($A37,'Return Data'!$B$7:$R$2292,16,0)</f>
        <v>6.7370000000000001</v>
      </c>
      <c r="AA37" s="62">
        <f t="shared" si="11"/>
        <v>20</v>
      </c>
    </row>
    <row r="38" spans="1:27" x14ac:dyDescent="0.3">
      <c r="A38" s="58" t="s">
        <v>156</v>
      </c>
      <c r="B38" s="59">
        <f>VLOOKUP($A38,'Return Data'!$B$7:$R$2292,3,0)</f>
        <v>44920</v>
      </c>
      <c r="C38" s="60">
        <f>VLOOKUP($A38,'Return Data'!$B$7:$R$2292,4,0)</f>
        <v>3460.3481999999999</v>
      </c>
      <c r="D38" s="60">
        <f>VLOOKUP($A38,'Return Data'!$B$7:$R$2292,5,0)</f>
        <v>6.4808000000000003</v>
      </c>
      <c r="E38" s="61">
        <f t="shared" si="0"/>
        <v>29</v>
      </c>
      <c r="F38" s="60">
        <f>VLOOKUP($A38,'Return Data'!$B$7:$R$2292,6,0)</f>
        <v>6.5159000000000002</v>
      </c>
      <c r="G38" s="61">
        <f t="shared" si="1"/>
        <v>27</v>
      </c>
      <c r="H38" s="60">
        <f>VLOOKUP($A38,'Return Data'!$B$7:$R$2292,7,0)</f>
        <v>6.9756</v>
      </c>
      <c r="I38" s="61">
        <f t="shared" si="2"/>
        <v>4</v>
      </c>
      <c r="J38" s="60">
        <f>VLOOKUP($A38,'Return Data'!$B$7:$R$2292,8,0)</f>
        <v>6.5704000000000002</v>
      </c>
      <c r="K38" s="61">
        <f t="shared" si="3"/>
        <v>5</v>
      </c>
      <c r="L38" s="60">
        <f>VLOOKUP($A38,'Return Data'!$B$7:$R$2292,9,0)</f>
        <v>6.5393999999999997</v>
      </c>
      <c r="M38" s="61">
        <f t="shared" si="4"/>
        <v>9</v>
      </c>
      <c r="N38" s="60">
        <f>VLOOKUP($A38,'Return Data'!$B$7:$R$2292,10,0)</f>
        <v>6.2775999999999996</v>
      </c>
      <c r="O38" s="61">
        <f t="shared" si="5"/>
        <v>23</v>
      </c>
      <c r="P38" s="60">
        <f>VLOOKUP($A38,'Return Data'!$B$7:$R$2292,11,0)</f>
        <v>5.7233999999999998</v>
      </c>
      <c r="Q38" s="61">
        <f t="shared" si="6"/>
        <v>22</v>
      </c>
      <c r="R38" s="60">
        <f>VLOOKUP($A38,'Return Data'!$B$7:$R$2292,12,0)</f>
        <v>5.1638000000000002</v>
      </c>
      <c r="S38" s="61">
        <f t="shared" si="7"/>
        <v>25</v>
      </c>
      <c r="T38" s="60">
        <f>VLOOKUP($A38,'Return Data'!$B$7:$R$2292,13,0)</f>
        <v>4.8002000000000002</v>
      </c>
      <c r="U38" s="61">
        <f t="shared" si="8"/>
        <v>27</v>
      </c>
      <c r="V38" s="60">
        <f>VLOOKUP($A38,'Return Data'!$B$7:$R$2292,17,0)</f>
        <v>4.0773999999999999</v>
      </c>
      <c r="W38" s="61">
        <f t="shared" si="9"/>
        <v>21</v>
      </c>
      <c r="X38" s="60">
        <f>VLOOKUP($A38,'Return Data'!$B$7:$R$2292,14,0)</f>
        <v>4.1439000000000004</v>
      </c>
      <c r="Y38" s="61">
        <f t="shared" si="12"/>
        <v>19</v>
      </c>
      <c r="Z38" s="60">
        <f>VLOOKUP($A38,'Return Data'!$B$7:$R$2292,16,0)</f>
        <v>6.7293000000000003</v>
      </c>
      <c r="AA38" s="62">
        <f t="shared" si="11"/>
        <v>23</v>
      </c>
    </row>
    <row r="39" spans="1:27" x14ac:dyDescent="0.3">
      <c r="A39" s="58" t="s">
        <v>1867</v>
      </c>
      <c r="B39" s="59">
        <f>VLOOKUP($A39,'Return Data'!$B$7:$R$2292,3,0)</f>
        <v>44920</v>
      </c>
      <c r="C39" s="60">
        <f>VLOOKUP($A39,'Return Data'!$B$7:$R$2292,4,0)</f>
        <v>3123.37664</v>
      </c>
      <c r="D39" s="60">
        <f>VLOOKUP($A39,'Return Data'!$B$7:$R$2292,5,0)</f>
        <v>6.5903</v>
      </c>
      <c r="E39" s="61">
        <f t="shared" si="0"/>
        <v>16</v>
      </c>
      <c r="F39" s="60">
        <f>VLOOKUP($A39,'Return Data'!$B$7:$R$2292,6,0)</f>
        <v>6.6375999999999999</v>
      </c>
      <c r="G39" s="61">
        <f t="shared" si="1"/>
        <v>8</v>
      </c>
      <c r="H39" s="60">
        <f>VLOOKUP($A39,'Return Data'!$B$7:$R$2292,7,0)</f>
        <v>6.7840999999999996</v>
      </c>
      <c r="I39" s="61">
        <f t="shared" si="2"/>
        <v>23</v>
      </c>
      <c r="J39" s="60">
        <f>VLOOKUP($A39,'Return Data'!$B$7:$R$2292,8,0)</f>
        <v>6.5015000000000001</v>
      </c>
      <c r="K39" s="61">
        <f t="shared" si="3"/>
        <v>19</v>
      </c>
      <c r="L39" s="60">
        <f>VLOOKUP($A39,'Return Data'!$B$7:$R$2292,9,0)</f>
        <v>6.4930000000000003</v>
      </c>
      <c r="M39" s="61">
        <f t="shared" si="4"/>
        <v>17</v>
      </c>
      <c r="N39" s="60">
        <f>VLOOKUP($A39,'Return Data'!$B$7:$R$2292,10,0)</f>
        <v>6.3376000000000001</v>
      </c>
      <c r="O39" s="61">
        <f t="shared" si="5"/>
        <v>11</v>
      </c>
      <c r="P39" s="60">
        <f>VLOOKUP($A39,'Return Data'!$B$7:$R$2292,11,0)</f>
        <v>5.7952000000000004</v>
      </c>
      <c r="Q39" s="61">
        <f t="shared" si="6"/>
        <v>7</v>
      </c>
      <c r="R39" s="60">
        <f>VLOOKUP($A39,'Return Data'!$B$7:$R$2292,12,0)</f>
        <v>5.2572000000000001</v>
      </c>
      <c r="S39" s="61">
        <f t="shared" si="7"/>
        <v>5</v>
      </c>
      <c r="T39" s="60">
        <f>VLOOKUP($A39,'Return Data'!$B$7:$R$2292,13,0)</f>
        <v>4.8838999999999997</v>
      </c>
      <c r="U39" s="61">
        <f t="shared" si="8"/>
        <v>8</v>
      </c>
      <c r="V39" s="60">
        <f>VLOOKUP($A39,'Return Data'!$B$7:$R$2292,17,0)</f>
        <v>4.0702999999999996</v>
      </c>
      <c r="W39" s="61">
        <f t="shared" si="9"/>
        <v>24</v>
      </c>
      <c r="X39" s="60">
        <f>VLOOKUP($A39,'Return Data'!$B$7:$R$2292,14,0)</f>
        <v>4.0026999999999999</v>
      </c>
      <c r="Y39" s="61">
        <f t="shared" si="12"/>
        <v>27</v>
      </c>
      <c r="Z39" s="60">
        <f>VLOOKUP($A39,'Return Data'!$B$7:$R$2292,16,0)</f>
        <v>5.75</v>
      </c>
      <c r="AA39" s="62">
        <f t="shared" si="11"/>
        <v>31</v>
      </c>
    </row>
    <row r="40" spans="1:27" x14ac:dyDescent="0.3">
      <c r="A40" s="58" t="s">
        <v>158</v>
      </c>
      <c r="B40" s="59">
        <f>VLOOKUP($A40,'Return Data'!$B$7:$R$2292,3,0)</f>
        <v>44920</v>
      </c>
      <c r="C40" s="60">
        <f>VLOOKUP($A40,'Return Data'!$B$7:$R$2292,4,0)</f>
        <v>3488.4443999999999</v>
      </c>
      <c r="D40" s="60">
        <f>VLOOKUP($A40,'Return Data'!$B$7:$R$2292,5,0)</f>
        <v>6.4611000000000001</v>
      </c>
      <c r="E40" s="61">
        <f t="shared" si="0"/>
        <v>31</v>
      </c>
      <c r="F40" s="60">
        <f>VLOOKUP($A40,'Return Data'!$B$7:$R$2292,6,0)</f>
        <v>6.5004</v>
      </c>
      <c r="G40" s="61">
        <f t="shared" si="1"/>
        <v>28</v>
      </c>
      <c r="H40" s="60">
        <f>VLOOKUP($A40,'Return Data'!$B$7:$R$2292,7,0)</f>
        <v>6.7366000000000001</v>
      </c>
      <c r="I40" s="61">
        <f t="shared" si="2"/>
        <v>24</v>
      </c>
      <c r="J40" s="60">
        <f>VLOOKUP($A40,'Return Data'!$B$7:$R$2292,8,0)</f>
        <v>6.4595000000000002</v>
      </c>
      <c r="K40" s="61">
        <f t="shared" si="3"/>
        <v>26</v>
      </c>
      <c r="L40" s="60">
        <f>VLOOKUP($A40,'Return Data'!$B$7:$R$2292,9,0)</f>
        <v>6.5129999999999999</v>
      </c>
      <c r="M40" s="61">
        <f t="shared" si="4"/>
        <v>16</v>
      </c>
      <c r="N40" s="60">
        <f>VLOOKUP($A40,'Return Data'!$B$7:$R$2292,10,0)</f>
        <v>6.2942999999999998</v>
      </c>
      <c r="O40" s="61">
        <f t="shared" si="5"/>
        <v>20</v>
      </c>
      <c r="P40" s="60">
        <f>VLOOKUP($A40,'Return Data'!$B$7:$R$2292,11,0)</f>
        <v>5.6985999999999999</v>
      </c>
      <c r="Q40" s="61">
        <f t="shared" si="6"/>
        <v>25</v>
      </c>
      <c r="R40" s="60">
        <f>VLOOKUP($A40,'Return Data'!$B$7:$R$2292,12,0)</f>
        <v>5.1574</v>
      </c>
      <c r="S40" s="61">
        <f t="shared" si="7"/>
        <v>27</v>
      </c>
      <c r="T40" s="60">
        <f>VLOOKUP($A40,'Return Data'!$B$7:$R$2292,13,0)</f>
        <v>4.8231999999999999</v>
      </c>
      <c r="U40" s="61">
        <f t="shared" si="8"/>
        <v>23</v>
      </c>
      <c r="V40" s="60">
        <f>VLOOKUP($A40,'Return Data'!$B$7:$R$2292,17,0)</f>
        <v>4.0738000000000003</v>
      </c>
      <c r="W40" s="61">
        <f t="shared" si="9"/>
        <v>22</v>
      </c>
      <c r="X40" s="60">
        <f>VLOOKUP($A40,'Return Data'!$B$7:$R$2292,14,0)</f>
        <v>4.1974999999999998</v>
      </c>
      <c r="Y40" s="61">
        <f t="shared" si="12"/>
        <v>11</v>
      </c>
      <c r="Z40" s="60">
        <f>VLOOKUP($A40,'Return Data'!$B$7:$R$2292,16,0)</f>
        <v>6.8159999999999998</v>
      </c>
      <c r="AA40" s="62">
        <f t="shared" si="11"/>
        <v>6</v>
      </c>
    </row>
    <row r="41" spans="1:27" x14ac:dyDescent="0.3">
      <c r="A41" s="58" t="s">
        <v>160</v>
      </c>
      <c r="B41" s="59">
        <f>VLOOKUP($A41,'Return Data'!$B$7:$R$2292,3,0)</f>
        <v>44920</v>
      </c>
      <c r="C41" s="60">
        <f>VLOOKUP($A41,'Return Data'!$B$7:$R$2292,4,0)</f>
        <v>2130.4818</v>
      </c>
      <c r="D41" s="60">
        <f>VLOOKUP($A41,'Return Data'!$B$7:$R$2292,5,0)</f>
        <v>6.6570999999999998</v>
      </c>
      <c r="E41" s="61">
        <f t="shared" si="0"/>
        <v>4</v>
      </c>
      <c r="F41" s="60">
        <f>VLOOKUP($A41,'Return Data'!$B$7:$R$2292,6,0)</f>
        <v>6.6950000000000003</v>
      </c>
      <c r="G41" s="61">
        <f t="shared" si="1"/>
        <v>3</v>
      </c>
      <c r="H41" s="60">
        <f>VLOOKUP($A41,'Return Data'!$B$7:$R$2292,7,0)</f>
        <v>7.0568</v>
      </c>
      <c r="I41" s="61">
        <f t="shared" si="2"/>
        <v>1</v>
      </c>
      <c r="J41" s="60">
        <f>VLOOKUP($A41,'Return Data'!$B$7:$R$2292,8,0)</f>
        <v>6.6161000000000003</v>
      </c>
      <c r="K41" s="61">
        <f t="shared" si="3"/>
        <v>3</v>
      </c>
      <c r="L41" s="60">
        <f>VLOOKUP($A41,'Return Data'!$B$7:$R$2292,9,0)</f>
        <v>6.5747</v>
      </c>
      <c r="M41" s="61">
        <f t="shared" si="4"/>
        <v>4</v>
      </c>
      <c r="N41" s="60">
        <f>VLOOKUP($A41,'Return Data'!$B$7:$R$2292,10,0)</f>
        <v>6.3894000000000002</v>
      </c>
      <c r="O41" s="61">
        <f t="shared" si="5"/>
        <v>5</v>
      </c>
      <c r="P41" s="60">
        <f>VLOOKUP($A41,'Return Data'!$B$7:$R$2292,11,0)</f>
        <v>5.7919999999999998</v>
      </c>
      <c r="Q41" s="61">
        <f t="shared" si="6"/>
        <v>9</v>
      </c>
      <c r="R41" s="60">
        <f>VLOOKUP($A41,'Return Data'!$B$7:$R$2292,12,0)</f>
        <v>5.2439999999999998</v>
      </c>
      <c r="S41" s="61">
        <f t="shared" si="7"/>
        <v>7</v>
      </c>
      <c r="T41" s="60">
        <f>VLOOKUP($A41,'Return Data'!$B$7:$R$2292,13,0)</f>
        <v>4.8780000000000001</v>
      </c>
      <c r="U41" s="61">
        <f t="shared" si="8"/>
        <v>9</v>
      </c>
      <c r="V41" s="60">
        <f>VLOOKUP($A41,'Return Data'!$B$7:$R$2292,17,0)</f>
        <v>4.1226000000000003</v>
      </c>
      <c r="W41" s="61">
        <f t="shared" si="9"/>
        <v>10</v>
      </c>
      <c r="X41" s="60">
        <f>VLOOKUP($A41,'Return Data'!$B$7:$R$2292,14,0)</f>
        <v>4.2256999999999998</v>
      </c>
      <c r="Y41" s="61">
        <f t="shared" si="12"/>
        <v>5</v>
      </c>
      <c r="Z41" s="60">
        <f>VLOOKUP($A41,'Return Data'!$B$7:$R$2292,16,0)</f>
        <v>6.3606999999999996</v>
      </c>
      <c r="AA41" s="62">
        <f t="shared" si="11"/>
        <v>28</v>
      </c>
    </row>
    <row r="42" spans="1:27" x14ac:dyDescent="0.3">
      <c r="A42" s="58" t="s">
        <v>161</v>
      </c>
      <c r="B42" s="59">
        <f>VLOOKUP($A42,'Return Data'!$B$7:$R$2292,3,0)</f>
        <v>44920</v>
      </c>
      <c r="C42" s="60">
        <f>VLOOKUP($A42,'Return Data'!$B$7:$R$2292,4,0)</f>
        <v>3622.6028000000001</v>
      </c>
      <c r="D42" s="60">
        <f>VLOOKUP($A42,'Return Data'!$B$7:$R$2292,5,0)</f>
        <v>6.5483000000000002</v>
      </c>
      <c r="E42" s="61">
        <f t="shared" si="0"/>
        <v>20</v>
      </c>
      <c r="F42" s="60">
        <f>VLOOKUP($A42,'Return Data'!$B$7:$R$2292,6,0)</f>
        <v>6.5892999999999997</v>
      </c>
      <c r="G42" s="61">
        <f t="shared" si="1"/>
        <v>16</v>
      </c>
      <c r="H42" s="60">
        <f>VLOOKUP($A42,'Return Data'!$B$7:$R$2292,7,0)</f>
        <v>6.7346000000000004</v>
      </c>
      <c r="I42" s="61">
        <f t="shared" si="2"/>
        <v>25</v>
      </c>
      <c r="J42" s="60">
        <f>VLOOKUP($A42,'Return Data'!$B$7:$R$2292,8,0)</f>
        <v>6.4577999999999998</v>
      </c>
      <c r="K42" s="61">
        <f t="shared" si="3"/>
        <v>27</v>
      </c>
      <c r="L42" s="60">
        <f>VLOOKUP($A42,'Return Data'!$B$7:$R$2292,9,0)</f>
        <v>6.4550000000000001</v>
      </c>
      <c r="M42" s="61">
        <f t="shared" si="4"/>
        <v>25</v>
      </c>
      <c r="N42" s="60">
        <f>VLOOKUP($A42,'Return Data'!$B$7:$R$2292,10,0)</f>
        <v>6.3181000000000003</v>
      </c>
      <c r="O42" s="61">
        <f t="shared" si="5"/>
        <v>16</v>
      </c>
      <c r="P42" s="60">
        <f>VLOOKUP($A42,'Return Data'!$B$7:$R$2292,11,0)</f>
        <v>5.7674000000000003</v>
      </c>
      <c r="Q42" s="61">
        <f t="shared" si="6"/>
        <v>13</v>
      </c>
      <c r="R42" s="60">
        <f>VLOOKUP($A42,'Return Data'!$B$7:$R$2292,12,0)</f>
        <v>5.2222</v>
      </c>
      <c r="S42" s="61">
        <f t="shared" si="7"/>
        <v>14</v>
      </c>
      <c r="T42" s="60">
        <f>VLOOKUP($A42,'Return Data'!$B$7:$R$2292,13,0)</f>
        <v>4.8643000000000001</v>
      </c>
      <c r="U42" s="61">
        <f t="shared" si="8"/>
        <v>13</v>
      </c>
      <c r="V42" s="60">
        <f>VLOOKUP($A42,'Return Data'!$B$7:$R$2292,17,0)</f>
        <v>4.1131000000000002</v>
      </c>
      <c r="W42" s="61">
        <f t="shared" si="9"/>
        <v>14</v>
      </c>
      <c r="X42" s="60">
        <f>VLOOKUP($A42,'Return Data'!$B$7:$R$2292,14,0)</f>
        <v>4.1745999999999999</v>
      </c>
      <c r="Y42" s="61">
        <f t="shared" si="12"/>
        <v>16</v>
      </c>
      <c r="Z42" s="60">
        <f>VLOOKUP($A42,'Return Data'!$B$7:$R$2292,16,0)</f>
        <v>6.7643000000000004</v>
      </c>
      <c r="AA42" s="62">
        <f t="shared" si="11"/>
        <v>15</v>
      </c>
    </row>
    <row r="43" spans="1:27" x14ac:dyDescent="0.3">
      <c r="A43" s="58" t="s">
        <v>1884</v>
      </c>
      <c r="B43" s="59">
        <f>VLOOKUP($A43,'Return Data'!$B$7:$R$2292,3,0)</f>
        <v>44920</v>
      </c>
      <c r="C43" s="60">
        <f>VLOOKUP($A43,'Return Data'!$B$7:$R$2292,4,0)</f>
        <v>1187.7456999999999</v>
      </c>
      <c r="D43" s="60">
        <f>VLOOKUP($A43,'Return Data'!$B$7:$R$2292,5,0)</f>
        <v>6.2680999999999996</v>
      </c>
      <c r="E43" s="61">
        <f t="shared" si="0"/>
        <v>33</v>
      </c>
      <c r="F43" s="60">
        <f>VLOOKUP($A43,'Return Data'!$B$7:$R$2292,6,0)</f>
        <v>6.2927999999999997</v>
      </c>
      <c r="G43" s="61">
        <f t="shared" si="1"/>
        <v>33</v>
      </c>
      <c r="H43" s="60">
        <f>VLOOKUP($A43,'Return Data'!$B$7:$R$2292,7,0)</f>
        <v>6.5639000000000003</v>
      </c>
      <c r="I43" s="61">
        <f t="shared" si="2"/>
        <v>31</v>
      </c>
      <c r="J43" s="60">
        <f>VLOOKUP($A43,'Return Data'!$B$7:$R$2292,8,0)</f>
        <v>6.3434999999999997</v>
      </c>
      <c r="K43" s="61">
        <f t="shared" si="3"/>
        <v>31</v>
      </c>
      <c r="L43" s="60">
        <f>VLOOKUP($A43,'Return Data'!$B$7:$R$2292,9,0)</f>
        <v>6.3754999999999997</v>
      </c>
      <c r="M43" s="61">
        <f t="shared" si="4"/>
        <v>30</v>
      </c>
      <c r="N43" s="60">
        <f>VLOOKUP($A43,'Return Data'!$B$7:$R$2292,10,0)</f>
        <v>6.1824000000000003</v>
      </c>
      <c r="O43" s="61">
        <f t="shared" si="5"/>
        <v>30</v>
      </c>
      <c r="P43" s="60">
        <f>VLOOKUP($A43,'Return Data'!$B$7:$R$2292,11,0)</f>
        <v>5.5273000000000003</v>
      </c>
      <c r="Q43" s="61">
        <f t="shared" si="6"/>
        <v>32</v>
      </c>
      <c r="R43" s="60">
        <f>VLOOKUP($A43,'Return Data'!$B$7:$R$2292,12,0)</f>
        <v>4.9180000000000001</v>
      </c>
      <c r="S43" s="61">
        <f t="shared" si="7"/>
        <v>33</v>
      </c>
      <c r="T43" s="60">
        <f>VLOOKUP($A43,'Return Data'!$B$7:$R$2292,13,0)</f>
        <v>4.5064000000000002</v>
      </c>
      <c r="U43" s="61">
        <f t="shared" si="8"/>
        <v>35</v>
      </c>
      <c r="V43" s="60">
        <f>VLOOKUP($A43,'Return Data'!$B$7:$R$2292,17,0)</f>
        <v>3.7446000000000002</v>
      </c>
      <c r="W43" s="61">
        <f t="shared" si="9"/>
        <v>35</v>
      </c>
      <c r="X43" s="60">
        <f>VLOOKUP($A43,'Return Data'!$B$7:$R$2292,14,0)</f>
        <v>3.7421000000000002</v>
      </c>
      <c r="Y43" s="61">
        <f t="shared" si="12"/>
        <v>33</v>
      </c>
      <c r="Z43" s="60">
        <f>VLOOKUP($A43,'Return Data'!$B$7:$R$2292,16,0)</f>
        <v>4.4542999999999999</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6.3637805555555556</v>
      </c>
      <c r="E45" s="69"/>
      <c r="F45" s="70">
        <f>AVERAGE(F8:F43)</f>
        <v>6.3831499999999988</v>
      </c>
      <c r="G45" s="69"/>
      <c r="H45" s="70">
        <f>AVERAGE(H8:H43)</f>
        <v>6.5963277777777769</v>
      </c>
      <c r="I45" s="69"/>
      <c r="J45" s="70">
        <f>AVERAGE(J8:J43)</f>
        <v>6.2883611111111115</v>
      </c>
      <c r="K45" s="69"/>
      <c r="L45" s="70">
        <f>AVERAGE(L8:L43)</f>
        <v>6.280666666666666</v>
      </c>
      <c r="M45" s="69"/>
      <c r="N45" s="70">
        <f>AVERAGE(N8:N43)</f>
        <v>6.0997138888888891</v>
      </c>
      <c r="O45" s="69"/>
      <c r="P45" s="70">
        <f>AVERAGE(P8:P43)</f>
        <v>5.5534833333333333</v>
      </c>
      <c r="Q45" s="69"/>
      <c r="R45" s="70">
        <f>AVERAGE(R8:R43)</f>
        <v>5.0283694444444453</v>
      </c>
      <c r="S45" s="69"/>
      <c r="T45" s="70">
        <f>AVERAGE(T8:T43)</f>
        <v>4.6833972222222222</v>
      </c>
      <c r="U45" s="69"/>
      <c r="V45" s="70">
        <f>AVERAGE(V8:V43)</f>
        <v>3.9624222222222221</v>
      </c>
      <c r="W45" s="69"/>
      <c r="X45" s="70">
        <f>AVERAGE(X8:X43)</f>
        <v>3.9995771428571425</v>
      </c>
      <c r="Y45" s="69"/>
      <c r="Z45" s="70">
        <f>AVERAGE(Z8:Z43)</f>
        <v>6.2349194444444445</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7.03</v>
      </c>
      <c r="E47" s="73"/>
      <c r="F47" s="74">
        <f>MAX(F8:F43)</f>
        <v>6.8380999999999998</v>
      </c>
      <c r="G47" s="73"/>
      <c r="H47" s="74">
        <f>MAX(H8:H43)</f>
        <v>7.0568</v>
      </c>
      <c r="I47" s="73"/>
      <c r="J47" s="74">
        <f>MAX(J8:J43)</f>
        <v>6.6398000000000001</v>
      </c>
      <c r="K47" s="73"/>
      <c r="L47" s="74">
        <f>MAX(L8:L43)</f>
        <v>6.6711</v>
      </c>
      <c r="M47" s="73"/>
      <c r="N47" s="74">
        <f>MAX(N8:N43)</f>
        <v>6.4390000000000001</v>
      </c>
      <c r="O47" s="73"/>
      <c r="P47" s="74">
        <f>MAX(P8:P43)</f>
        <v>5.8433999999999999</v>
      </c>
      <c r="Q47" s="73"/>
      <c r="R47" s="74">
        <f>MAX(R8:R43)</f>
        <v>5.3136000000000001</v>
      </c>
      <c r="S47" s="73"/>
      <c r="T47" s="74">
        <f>MAX(T8:T43)</f>
        <v>5.0766</v>
      </c>
      <c r="U47" s="73"/>
      <c r="V47" s="74">
        <f>MAX(V8:V43)</f>
        <v>4.6265999999999998</v>
      </c>
      <c r="W47" s="73"/>
      <c r="X47" s="74">
        <f>MAX(X8:X43)</f>
        <v>4.8567999999999998</v>
      </c>
      <c r="Y47" s="73"/>
      <c r="Z47" s="74">
        <f>MAX(Z8:Z43)</f>
        <v>7.2476000000000003</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44920</v>
      </c>
      <c r="C8" s="60">
        <f>VLOOKUP($A8,'Return Data'!$B$7:$R$2292,4,0)</f>
        <v>353.30599999999998</v>
      </c>
      <c r="D8" s="60">
        <f>VLOOKUP($A8,'Return Data'!$B$7:$R$2292,5,0)</f>
        <v>6.4889999999999999</v>
      </c>
      <c r="E8" s="61">
        <f t="shared" ref="E8:E42" si="0">RANK(D8,D$8:D$42,0)</f>
        <v>14</v>
      </c>
      <c r="F8" s="60">
        <f>VLOOKUP($A8,'Return Data'!$B$7:$R$2292,6,0)</f>
        <v>6.5602999999999998</v>
      </c>
      <c r="G8" s="61">
        <f t="shared" ref="G8:G42" si="1">RANK(F8,F$8:F$42,0)</f>
        <v>8</v>
      </c>
      <c r="H8" s="60">
        <f>VLOOKUP($A8,'Return Data'!$B$7:$R$2292,7,0)</f>
        <v>6.8968999999999996</v>
      </c>
      <c r="I8" s="61">
        <f t="shared" ref="I8:I42" si="2">RANK(H8,H$8:H$42,0)</f>
        <v>3</v>
      </c>
      <c r="J8" s="60">
        <f>VLOOKUP($A8,'Return Data'!$B$7:$R$2292,8,0)</f>
        <v>6.5122</v>
      </c>
      <c r="K8" s="61">
        <f t="shared" ref="K8:K42" si="3">RANK(J8,J$8:J$42,0)</f>
        <v>3</v>
      </c>
      <c r="L8" s="60">
        <f>VLOOKUP($A8,'Return Data'!$B$7:$R$2292,9,0)</f>
        <v>6.4729000000000001</v>
      </c>
      <c r="M8" s="61">
        <f t="shared" ref="M8:M42" si="4">RANK(L8,L$8:L$42,0)</f>
        <v>5</v>
      </c>
      <c r="N8" s="60">
        <f>VLOOKUP($A8,'Return Data'!$B$7:$R$2292,10,0)</f>
        <v>6.2515000000000001</v>
      </c>
      <c r="O8" s="61">
        <f t="shared" ref="O8:O42" si="5">RANK(N8,N$8:N$42,0)</f>
        <v>9</v>
      </c>
      <c r="P8" s="60">
        <f>VLOOKUP($A8,'Return Data'!$B$7:$R$2292,11,0)</f>
        <v>5.6687000000000003</v>
      </c>
      <c r="Q8" s="61">
        <f t="shared" ref="Q8:Q42" si="6">RANK(P8,P$8:P$42,0)</f>
        <v>12</v>
      </c>
      <c r="R8" s="60">
        <f>VLOOKUP($A8,'Return Data'!$B$7:$R$2292,12,0)</f>
        <v>5.1178999999999997</v>
      </c>
      <c r="S8" s="61">
        <f t="shared" ref="S8:S42" si="7">RANK(R8,R$8:R$42,0)</f>
        <v>15</v>
      </c>
      <c r="T8" s="60">
        <f>VLOOKUP($A8,'Return Data'!$B$7:$R$2292,13,0)</f>
        <v>4.7614999999999998</v>
      </c>
      <c r="U8" s="61">
        <f t="shared" ref="U8:U42" si="8">RANK(T8,T$8:T$42,0)</f>
        <v>13</v>
      </c>
      <c r="V8" s="60">
        <f>VLOOKUP($A8,'Return Data'!$B$7:$R$2292,17,0)</f>
        <v>4.0049000000000001</v>
      </c>
      <c r="W8" s="61">
        <f t="shared" ref="W8:W42" si="9">RANK(V8,V$8:V$42,0)</f>
        <v>13</v>
      </c>
      <c r="X8" s="60">
        <f>VLOOKUP($A8,'Return Data'!$B$7:$R$2292,14,0)</f>
        <v>4.1055000000000001</v>
      </c>
      <c r="Y8" s="61">
        <f t="shared" ref="Y8:Y22" si="10">RANK(X8,X$8:X$42,0)</f>
        <v>6</v>
      </c>
      <c r="Z8" s="60">
        <f>VLOOKUP($A8,'Return Data'!$B$7:$R$2292,16,0)</f>
        <v>6.9622999999999999</v>
      </c>
      <c r="AA8" s="62">
        <f t="shared" ref="AA8:AA42" si="11">RANK(Z8,Z$8:Z$42,0)</f>
        <v>11</v>
      </c>
    </row>
    <row r="9" spans="1:27" x14ac:dyDescent="0.3">
      <c r="A9" s="58" t="s">
        <v>228</v>
      </c>
      <c r="B9" s="59">
        <f>VLOOKUP($A9,'Return Data'!$B$7:$R$2292,3,0)</f>
        <v>44920</v>
      </c>
      <c r="C9" s="60">
        <f>VLOOKUP($A9,'Return Data'!$B$7:$R$2292,4,0)</f>
        <v>2439.9047999999998</v>
      </c>
      <c r="D9" s="60">
        <f>VLOOKUP($A9,'Return Data'!$B$7:$R$2292,5,0)</f>
        <v>6.5534999999999997</v>
      </c>
      <c r="E9" s="61">
        <f t="shared" si="0"/>
        <v>6</v>
      </c>
      <c r="F9" s="60">
        <f>VLOOKUP($A9,'Return Data'!$B$7:$R$2292,6,0)</f>
        <v>6.5648</v>
      </c>
      <c r="G9" s="61">
        <f t="shared" si="1"/>
        <v>7</v>
      </c>
      <c r="H9" s="60">
        <f>VLOOKUP($A9,'Return Data'!$B$7:$R$2292,7,0)</f>
        <v>6.8433999999999999</v>
      </c>
      <c r="I9" s="61">
        <f t="shared" si="2"/>
        <v>5</v>
      </c>
      <c r="J9" s="60">
        <f>VLOOKUP($A9,'Return Data'!$B$7:$R$2292,8,0)</f>
        <v>6.4781000000000004</v>
      </c>
      <c r="K9" s="61">
        <f t="shared" si="3"/>
        <v>6</v>
      </c>
      <c r="L9" s="60">
        <f>VLOOKUP($A9,'Return Data'!$B$7:$R$2292,9,0)</f>
        <v>6.4691999999999998</v>
      </c>
      <c r="M9" s="61">
        <f t="shared" si="4"/>
        <v>6</v>
      </c>
      <c r="N9" s="60">
        <f>VLOOKUP($A9,'Return Data'!$B$7:$R$2292,10,0)</f>
        <v>6.3078000000000003</v>
      </c>
      <c r="O9" s="61">
        <f t="shared" si="5"/>
        <v>4</v>
      </c>
      <c r="P9" s="60">
        <f>VLOOKUP($A9,'Return Data'!$B$7:$R$2292,11,0)</f>
        <v>5.7237</v>
      </c>
      <c r="Q9" s="61">
        <f t="shared" si="6"/>
        <v>5</v>
      </c>
      <c r="R9" s="60">
        <f>VLOOKUP($A9,'Return Data'!$B$7:$R$2292,12,0)</f>
        <v>5.1786000000000003</v>
      </c>
      <c r="S9" s="61">
        <f t="shared" si="7"/>
        <v>6</v>
      </c>
      <c r="T9" s="60">
        <f>VLOOKUP($A9,'Return Data'!$B$7:$R$2292,13,0)</f>
        <v>4.8110999999999997</v>
      </c>
      <c r="U9" s="61">
        <f t="shared" si="8"/>
        <v>5</v>
      </c>
      <c r="V9" s="60">
        <f>VLOOKUP($A9,'Return Data'!$B$7:$R$2292,17,0)</f>
        <v>4.0414000000000003</v>
      </c>
      <c r="W9" s="61">
        <f t="shared" si="9"/>
        <v>7</v>
      </c>
      <c r="X9" s="60">
        <f>VLOOKUP($A9,'Return Data'!$B$7:$R$2292,14,0)</f>
        <v>4.1253000000000002</v>
      </c>
      <c r="Y9" s="61">
        <f t="shared" si="10"/>
        <v>5</v>
      </c>
      <c r="Z9" s="60">
        <f>VLOOKUP($A9,'Return Data'!$B$7:$R$2292,16,0)</f>
        <v>6.9802999999999997</v>
      </c>
      <c r="AA9" s="62">
        <f t="shared" si="11"/>
        <v>10</v>
      </c>
    </row>
    <row r="10" spans="1:27" x14ac:dyDescent="0.3">
      <c r="A10" s="58" t="s">
        <v>1925</v>
      </c>
      <c r="B10" s="59">
        <f>VLOOKUP($A10,'Return Data'!$B$7:$R$2292,3,0)</f>
        <v>44920</v>
      </c>
      <c r="C10" s="60">
        <f>VLOOKUP($A10,'Return Data'!$B$7:$R$2292,4,0)</f>
        <v>2524.6199000000001</v>
      </c>
      <c r="D10" s="60">
        <f>VLOOKUP($A10,'Return Data'!$B$7:$R$2292,5,0)</f>
        <v>6.5548000000000002</v>
      </c>
      <c r="E10" s="61">
        <f t="shared" si="0"/>
        <v>5</v>
      </c>
      <c r="F10" s="60">
        <f>VLOOKUP($A10,'Return Data'!$B$7:$R$2292,6,0)</f>
        <v>6.4805000000000001</v>
      </c>
      <c r="G10" s="61">
        <f t="shared" si="1"/>
        <v>19</v>
      </c>
      <c r="H10" s="60">
        <f>VLOOKUP($A10,'Return Data'!$B$7:$R$2292,7,0)</f>
        <v>6.7106000000000003</v>
      </c>
      <c r="I10" s="61">
        <f t="shared" si="2"/>
        <v>19</v>
      </c>
      <c r="J10" s="60">
        <f>VLOOKUP($A10,'Return Data'!$B$7:$R$2292,8,0)</f>
        <v>6.4405000000000001</v>
      </c>
      <c r="K10" s="61">
        <f t="shared" si="3"/>
        <v>13</v>
      </c>
      <c r="L10" s="60">
        <f>VLOOKUP($A10,'Return Data'!$B$7:$R$2292,9,0)</f>
        <v>6.4406999999999996</v>
      </c>
      <c r="M10" s="61">
        <f t="shared" si="4"/>
        <v>9</v>
      </c>
      <c r="N10" s="60">
        <f>VLOOKUP($A10,'Return Data'!$B$7:$R$2292,10,0)</f>
        <v>6.3154000000000003</v>
      </c>
      <c r="O10" s="61">
        <f t="shared" si="5"/>
        <v>2</v>
      </c>
      <c r="P10" s="60">
        <f>VLOOKUP($A10,'Return Data'!$B$7:$R$2292,11,0)</f>
        <v>5.7275</v>
      </c>
      <c r="Q10" s="61">
        <f t="shared" si="6"/>
        <v>4</v>
      </c>
      <c r="R10" s="60">
        <f>VLOOKUP($A10,'Return Data'!$B$7:$R$2292,12,0)</f>
        <v>5.202</v>
      </c>
      <c r="S10" s="61">
        <f t="shared" si="7"/>
        <v>3</v>
      </c>
      <c r="T10" s="60">
        <f>VLOOKUP($A10,'Return Data'!$B$7:$R$2292,13,0)</f>
        <v>4.8311999999999999</v>
      </c>
      <c r="U10" s="61">
        <f t="shared" si="8"/>
        <v>3</v>
      </c>
      <c r="V10" s="60">
        <f>VLOOKUP($A10,'Return Data'!$B$7:$R$2292,17,0)</f>
        <v>4.0688000000000004</v>
      </c>
      <c r="W10" s="61">
        <f t="shared" si="9"/>
        <v>4</v>
      </c>
      <c r="X10" s="60">
        <f>VLOOKUP($A10,'Return Data'!$B$7:$R$2292,14,0)</f>
        <v>4.0961999999999996</v>
      </c>
      <c r="Y10" s="61">
        <f t="shared" si="10"/>
        <v>7</v>
      </c>
      <c r="Z10" s="60">
        <f>VLOOKUP($A10,'Return Data'!$B$7:$R$2292,16,0)</f>
        <v>6.8929999999999998</v>
      </c>
      <c r="AA10" s="62">
        <f t="shared" si="11"/>
        <v>15</v>
      </c>
    </row>
    <row r="11" spans="1:27" x14ac:dyDescent="0.3">
      <c r="A11" s="58" t="s">
        <v>1982</v>
      </c>
      <c r="B11" s="59">
        <f>VLOOKUP($A11,'Return Data'!$B$7:$R$2292,3,0)</f>
        <v>44920</v>
      </c>
      <c r="C11" s="60">
        <f>VLOOKUP($A11,'Return Data'!$B$7:$R$2292,4,0)</f>
        <v>2522.4403000000002</v>
      </c>
      <c r="D11" s="60">
        <f>VLOOKUP($A11,'Return Data'!$B$7:$R$2292,5,0)</f>
        <v>6.5141999999999998</v>
      </c>
      <c r="E11" s="61">
        <f t="shared" si="0"/>
        <v>11</v>
      </c>
      <c r="F11" s="60">
        <f>VLOOKUP($A11,'Return Data'!$B$7:$R$2292,6,0)</f>
        <v>6.7468000000000004</v>
      </c>
      <c r="G11" s="61">
        <f t="shared" si="1"/>
        <v>1</v>
      </c>
      <c r="H11" s="60">
        <f>VLOOKUP($A11,'Return Data'!$B$7:$R$2292,7,0)</f>
        <v>6.9473000000000003</v>
      </c>
      <c r="I11" s="61">
        <f t="shared" si="2"/>
        <v>2</v>
      </c>
      <c r="J11" s="60">
        <f>VLOOKUP($A11,'Return Data'!$B$7:$R$2292,8,0)</f>
        <v>6.5392000000000001</v>
      </c>
      <c r="K11" s="61">
        <f t="shared" si="3"/>
        <v>2</v>
      </c>
      <c r="L11" s="60">
        <f>VLOOKUP($A11,'Return Data'!$B$7:$R$2292,9,0)</f>
        <v>6.5823</v>
      </c>
      <c r="M11" s="61">
        <f t="shared" si="4"/>
        <v>1</v>
      </c>
      <c r="N11" s="60">
        <f>VLOOKUP($A11,'Return Data'!$B$7:$R$2292,10,0)</f>
        <v>6.3555999999999999</v>
      </c>
      <c r="O11" s="61">
        <f t="shared" si="5"/>
        <v>1</v>
      </c>
      <c r="P11" s="60">
        <f>VLOOKUP($A11,'Return Data'!$B$7:$R$2292,11,0)</f>
        <v>5.7619999999999996</v>
      </c>
      <c r="Q11" s="61">
        <f t="shared" si="6"/>
        <v>1</v>
      </c>
      <c r="R11" s="60">
        <f>VLOOKUP($A11,'Return Data'!$B$7:$R$2292,12,0)</f>
        <v>5.2305999999999999</v>
      </c>
      <c r="S11" s="61">
        <f t="shared" si="7"/>
        <v>2</v>
      </c>
      <c r="T11" s="60">
        <f>VLOOKUP($A11,'Return Data'!$B$7:$R$2292,13,0)</f>
        <v>4.8586999999999998</v>
      </c>
      <c r="U11" s="61">
        <f t="shared" si="8"/>
        <v>2</v>
      </c>
      <c r="V11" s="60">
        <f>VLOOKUP($A11,'Return Data'!$B$7:$R$2292,17,0)</f>
        <v>4.0544000000000002</v>
      </c>
      <c r="W11" s="61">
        <f t="shared" si="9"/>
        <v>5</v>
      </c>
      <c r="X11" s="60">
        <f>VLOOKUP($A11,'Return Data'!$B$7:$R$2292,14,0)</f>
        <v>4.0757000000000003</v>
      </c>
      <c r="Y11" s="61">
        <f t="shared" si="10"/>
        <v>11</v>
      </c>
      <c r="Z11" s="60">
        <f>VLOOKUP($A11,'Return Data'!$B$7:$R$2292,16,0)</f>
        <v>6.6113999999999997</v>
      </c>
      <c r="AA11" s="62">
        <f t="shared" si="11"/>
        <v>24</v>
      </c>
    </row>
    <row r="12" spans="1:27" x14ac:dyDescent="0.3">
      <c r="A12" s="58" t="s">
        <v>232</v>
      </c>
      <c r="B12" s="59">
        <f>VLOOKUP($A12,'Return Data'!$B$7:$R$2292,3,0)</f>
        <v>44920</v>
      </c>
      <c r="C12" s="60">
        <f>VLOOKUP($A12,'Return Data'!$B$7:$R$2292,4,0)</f>
        <v>2638.4845</v>
      </c>
      <c r="D12" s="60">
        <f>VLOOKUP($A12,'Return Data'!$B$7:$R$2292,5,0)</f>
        <v>6.5347999999999997</v>
      </c>
      <c r="E12" s="61">
        <f t="shared" si="0"/>
        <v>8</v>
      </c>
      <c r="F12" s="60">
        <f>VLOOKUP($A12,'Return Data'!$B$7:$R$2292,6,0)</f>
        <v>6.5972</v>
      </c>
      <c r="G12" s="61">
        <f t="shared" si="1"/>
        <v>5</v>
      </c>
      <c r="H12" s="60">
        <f>VLOOKUP($A12,'Return Data'!$B$7:$R$2292,7,0)</f>
        <v>6.8182</v>
      </c>
      <c r="I12" s="61">
        <f t="shared" si="2"/>
        <v>8</v>
      </c>
      <c r="J12" s="60">
        <f>VLOOKUP($A12,'Return Data'!$B$7:$R$2292,8,0)</f>
        <v>6.4683000000000002</v>
      </c>
      <c r="K12" s="61">
        <f t="shared" si="3"/>
        <v>8</v>
      </c>
      <c r="L12" s="60">
        <f>VLOOKUP($A12,'Return Data'!$B$7:$R$2292,9,0)</f>
        <v>6.4953000000000003</v>
      </c>
      <c r="M12" s="61">
        <f t="shared" si="4"/>
        <v>2</v>
      </c>
      <c r="N12" s="60">
        <f>VLOOKUP($A12,'Return Data'!$B$7:$R$2292,10,0)</f>
        <v>6.3103999999999996</v>
      </c>
      <c r="O12" s="61">
        <f t="shared" si="5"/>
        <v>3</v>
      </c>
      <c r="P12" s="60">
        <f>VLOOKUP($A12,'Return Data'!$B$7:$R$2292,11,0)</f>
        <v>5.7294999999999998</v>
      </c>
      <c r="Q12" s="61">
        <f t="shared" si="6"/>
        <v>3</v>
      </c>
      <c r="R12" s="60">
        <f>VLOOKUP($A12,'Return Data'!$B$7:$R$2292,12,0)</f>
        <v>5.1764000000000001</v>
      </c>
      <c r="S12" s="61">
        <f t="shared" si="7"/>
        <v>7</v>
      </c>
      <c r="T12" s="60">
        <f>VLOOKUP($A12,'Return Data'!$B$7:$R$2292,13,0)</f>
        <v>4.7830000000000004</v>
      </c>
      <c r="U12" s="61">
        <f t="shared" si="8"/>
        <v>7</v>
      </c>
      <c r="V12" s="60">
        <f>VLOOKUP($A12,'Return Data'!$B$7:$R$2292,17,0)</f>
        <v>4.0008999999999997</v>
      </c>
      <c r="W12" s="61">
        <f t="shared" si="9"/>
        <v>15</v>
      </c>
      <c r="X12" s="60">
        <f>VLOOKUP($A12,'Return Data'!$B$7:$R$2292,14,0)</f>
        <v>3.9013</v>
      </c>
      <c r="Y12" s="61">
        <f t="shared" si="10"/>
        <v>26</v>
      </c>
      <c r="Z12" s="60">
        <f>VLOOKUP($A12,'Return Data'!$B$7:$R$2292,16,0)</f>
        <v>6.9103000000000003</v>
      </c>
      <c r="AA12" s="62">
        <f t="shared" si="11"/>
        <v>12</v>
      </c>
    </row>
    <row r="13" spans="1:27" x14ac:dyDescent="0.3">
      <c r="A13" s="58" t="s">
        <v>233</v>
      </c>
      <c r="B13" s="59">
        <f>VLOOKUP($A13,'Return Data'!$B$7:$R$2292,3,0)</f>
        <v>44920</v>
      </c>
      <c r="C13" s="60">
        <f>VLOOKUP($A13,'Return Data'!$B$7:$R$2292,4,0)</f>
        <v>3132.2525999999998</v>
      </c>
      <c r="D13" s="60">
        <f>VLOOKUP($A13,'Return Data'!$B$7:$R$2292,5,0)</f>
        <v>6.4824999999999999</v>
      </c>
      <c r="E13" s="61">
        <f t="shared" si="0"/>
        <v>15</v>
      </c>
      <c r="F13" s="60">
        <f>VLOOKUP($A13,'Return Data'!$B$7:$R$2292,6,0)</f>
        <v>6.4455999999999998</v>
      </c>
      <c r="G13" s="61">
        <f t="shared" si="1"/>
        <v>23</v>
      </c>
      <c r="H13" s="60">
        <f>VLOOKUP($A13,'Return Data'!$B$7:$R$2292,7,0)</f>
        <v>6.7786999999999997</v>
      </c>
      <c r="I13" s="61">
        <f t="shared" si="2"/>
        <v>10</v>
      </c>
      <c r="J13" s="60">
        <f>VLOOKUP($A13,'Return Data'!$B$7:$R$2292,8,0)</f>
        <v>6.4336000000000002</v>
      </c>
      <c r="K13" s="61">
        <f t="shared" si="3"/>
        <v>14</v>
      </c>
      <c r="L13" s="60">
        <f>VLOOKUP($A13,'Return Data'!$B$7:$R$2292,9,0)</f>
        <v>6.375</v>
      </c>
      <c r="M13" s="61">
        <f t="shared" si="4"/>
        <v>20</v>
      </c>
      <c r="N13" s="60">
        <f>VLOOKUP($A13,'Return Data'!$B$7:$R$2292,10,0)</f>
        <v>6.1994999999999996</v>
      </c>
      <c r="O13" s="61">
        <f t="shared" si="5"/>
        <v>15</v>
      </c>
      <c r="P13" s="60">
        <f>VLOOKUP($A13,'Return Data'!$B$7:$R$2292,11,0)</f>
        <v>5.6665999999999999</v>
      </c>
      <c r="Q13" s="61">
        <f t="shared" si="6"/>
        <v>13</v>
      </c>
      <c r="R13" s="60">
        <f>VLOOKUP($A13,'Return Data'!$B$7:$R$2292,12,0)</f>
        <v>5.1200999999999999</v>
      </c>
      <c r="S13" s="61">
        <f t="shared" si="7"/>
        <v>13</v>
      </c>
      <c r="T13" s="60">
        <f>VLOOKUP($A13,'Return Data'!$B$7:$R$2292,13,0)</f>
        <v>4.7678000000000003</v>
      </c>
      <c r="U13" s="61">
        <f t="shared" si="8"/>
        <v>9</v>
      </c>
      <c r="V13" s="60">
        <f>VLOOKUP($A13,'Return Data'!$B$7:$R$2292,17,0)</f>
        <v>4.0027999999999997</v>
      </c>
      <c r="W13" s="61">
        <f t="shared" si="9"/>
        <v>14</v>
      </c>
      <c r="X13" s="60">
        <f>VLOOKUP($A13,'Return Data'!$B$7:$R$2292,14,0)</f>
        <v>4.0643000000000002</v>
      </c>
      <c r="Y13" s="61">
        <f t="shared" si="10"/>
        <v>15</v>
      </c>
      <c r="Z13" s="60">
        <f>VLOOKUP($A13,'Return Data'!$B$7:$R$2292,16,0)</f>
        <v>6.9043000000000001</v>
      </c>
      <c r="AA13" s="62">
        <f t="shared" si="11"/>
        <v>13</v>
      </c>
    </row>
    <row r="14" spans="1:27" x14ac:dyDescent="0.3">
      <c r="A14" s="58" t="s">
        <v>234</v>
      </c>
      <c r="B14" s="59">
        <f>VLOOKUP($A14,'Return Data'!$B$7:$R$2292,3,0)</f>
        <v>44920</v>
      </c>
      <c r="C14" s="60">
        <f>VLOOKUP($A14,'Return Data'!$B$7:$R$2292,4,0)</f>
        <v>2809.2264</v>
      </c>
      <c r="D14" s="60">
        <f>VLOOKUP($A14,'Return Data'!$B$7:$R$2292,5,0)</f>
        <v>6.7888000000000002</v>
      </c>
      <c r="E14" s="61">
        <f t="shared" si="0"/>
        <v>1</v>
      </c>
      <c r="F14" s="60">
        <f>VLOOKUP($A14,'Return Data'!$B$7:$R$2292,6,0)</f>
        <v>6.3906999999999998</v>
      </c>
      <c r="G14" s="61">
        <f t="shared" si="1"/>
        <v>26</v>
      </c>
      <c r="H14" s="60">
        <f>VLOOKUP($A14,'Return Data'!$B$7:$R$2292,7,0)</f>
        <v>6.6452</v>
      </c>
      <c r="I14" s="61">
        <f t="shared" si="2"/>
        <v>24</v>
      </c>
      <c r="J14" s="60">
        <f>VLOOKUP($A14,'Return Data'!$B$7:$R$2292,8,0)</f>
        <v>6.2714999999999996</v>
      </c>
      <c r="K14" s="61">
        <f t="shared" si="3"/>
        <v>28</v>
      </c>
      <c r="L14" s="60">
        <f>VLOOKUP($A14,'Return Data'!$B$7:$R$2292,9,0)</f>
        <v>6.3179999999999996</v>
      </c>
      <c r="M14" s="61">
        <f t="shared" si="4"/>
        <v>27</v>
      </c>
      <c r="N14" s="60">
        <f>VLOOKUP($A14,'Return Data'!$B$7:$R$2292,10,0)</f>
        <v>6.1630000000000003</v>
      </c>
      <c r="O14" s="61">
        <f t="shared" si="5"/>
        <v>21</v>
      </c>
      <c r="P14" s="60">
        <f>VLOOKUP($A14,'Return Data'!$B$7:$R$2292,11,0)</f>
        <v>5.5964999999999998</v>
      </c>
      <c r="Q14" s="61">
        <f t="shared" si="6"/>
        <v>21</v>
      </c>
      <c r="R14" s="60">
        <f>VLOOKUP($A14,'Return Data'!$B$7:$R$2292,12,0)</f>
        <v>4.9635999999999996</v>
      </c>
      <c r="S14" s="61">
        <f t="shared" si="7"/>
        <v>26</v>
      </c>
      <c r="T14" s="60">
        <f>VLOOKUP($A14,'Return Data'!$B$7:$R$2292,13,0)</f>
        <v>4.5842000000000001</v>
      </c>
      <c r="U14" s="61">
        <f t="shared" si="8"/>
        <v>27</v>
      </c>
      <c r="V14" s="60">
        <f>VLOOKUP($A14,'Return Data'!$B$7:$R$2292,17,0)</f>
        <v>3.9060000000000001</v>
      </c>
      <c r="W14" s="61">
        <f t="shared" si="9"/>
        <v>26</v>
      </c>
      <c r="X14" s="60">
        <f>VLOOKUP($A14,'Return Data'!$B$7:$R$2292,14,0)</f>
        <v>3.9822000000000002</v>
      </c>
      <c r="Y14" s="61">
        <f t="shared" si="10"/>
        <v>24</v>
      </c>
      <c r="Z14" s="60">
        <f>VLOOKUP($A14,'Return Data'!$B$7:$R$2292,16,0)</f>
        <v>6.8978000000000002</v>
      </c>
      <c r="AA14" s="62">
        <f t="shared" si="11"/>
        <v>14</v>
      </c>
    </row>
    <row r="15" spans="1:27" x14ac:dyDescent="0.3">
      <c r="A15" s="58" t="s">
        <v>236</v>
      </c>
      <c r="B15" s="59">
        <f>VLOOKUP($A15,'Return Data'!$B$7:$R$2292,3,0)</f>
        <v>44920</v>
      </c>
      <c r="C15" s="60">
        <f>VLOOKUP($A15,'Return Data'!$B$7:$R$2292,4,0)</f>
        <v>4307.0673999999999</v>
      </c>
      <c r="D15" s="60">
        <f>VLOOKUP($A15,'Return Data'!$B$7:$R$2292,5,0)</f>
        <v>6.4170999999999996</v>
      </c>
      <c r="E15" s="61">
        <f t="shared" si="0"/>
        <v>24</v>
      </c>
      <c r="F15" s="60">
        <f>VLOOKUP($A15,'Return Data'!$B$7:$R$2292,6,0)</f>
        <v>6.4960000000000004</v>
      </c>
      <c r="G15" s="61">
        <f t="shared" si="1"/>
        <v>16</v>
      </c>
      <c r="H15" s="60">
        <f>VLOOKUP($A15,'Return Data'!$B$7:$R$2292,7,0)</f>
        <v>6.7763999999999998</v>
      </c>
      <c r="I15" s="61">
        <f t="shared" si="2"/>
        <v>11</v>
      </c>
      <c r="J15" s="60">
        <f>VLOOKUP($A15,'Return Data'!$B$7:$R$2292,8,0)</f>
        <v>6.4104000000000001</v>
      </c>
      <c r="K15" s="61">
        <f t="shared" si="3"/>
        <v>16</v>
      </c>
      <c r="L15" s="60">
        <f>VLOOKUP($A15,'Return Data'!$B$7:$R$2292,9,0)</f>
        <v>6.4599000000000002</v>
      </c>
      <c r="M15" s="61">
        <f t="shared" si="4"/>
        <v>8</v>
      </c>
      <c r="N15" s="60">
        <f>VLOOKUP($A15,'Return Data'!$B$7:$R$2292,10,0)</f>
        <v>6.2008000000000001</v>
      </c>
      <c r="O15" s="61">
        <f t="shared" si="5"/>
        <v>14</v>
      </c>
      <c r="P15" s="60">
        <f>VLOOKUP($A15,'Return Data'!$B$7:$R$2292,11,0)</f>
        <v>5.6077000000000004</v>
      </c>
      <c r="Q15" s="61">
        <f t="shared" si="6"/>
        <v>20</v>
      </c>
      <c r="R15" s="60">
        <f>VLOOKUP($A15,'Return Data'!$B$7:$R$2292,12,0)</f>
        <v>5.0633999999999997</v>
      </c>
      <c r="S15" s="61">
        <f t="shared" si="7"/>
        <v>18</v>
      </c>
      <c r="T15" s="60">
        <f>VLOOKUP($A15,'Return Data'!$B$7:$R$2292,13,0)</f>
        <v>4.7023000000000001</v>
      </c>
      <c r="U15" s="61">
        <f t="shared" si="8"/>
        <v>20</v>
      </c>
      <c r="V15" s="60">
        <f>VLOOKUP($A15,'Return Data'!$B$7:$R$2292,17,0)</f>
        <v>3.9523000000000001</v>
      </c>
      <c r="W15" s="61">
        <f t="shared" si="9"/>
        <v>23</v>
      </c>
      <c r="X15" s="60">
        <f>VLOOKUP($A15,'Return Data'!$B$7:$R$2292,14,0)</f>
        <v>4.0087999999999999</v>
      </c>
      <c r="Y15" s="61">
        <f t="shared" si="10"/>
        <v>23</v>
      </c>
      <c r="Z15" s="60">
        <f>VLOOKUP($A15,'Return Data'!$B$7:$R$2292,16,0)</f>
        <v>6.798</v>
      </c>
      <c r="AA15" s="62">
        <f t="shared" si="11"/>
        <v>20</v>
      </c>
    </row>
    <row r="16" spans="1:27" x14ac:dyDescent="0.3">
      <c r="A16" s="58" t="s">
        <v>2044</v>
      </c>
      <c r="B16" s="59">
        <f>VLOOKUP($A16,'Return Data'!$B$7:$R$2292,3,0)</f>
        <v>44920</v>
      </c>
      <c r="C16" s="60">
        <f>VLOOKUP($A16,'Return Data'!$B$7:$R$2292,4,0)</f>
        <v>3155.3825000000002</v>
      </c>
      <c r="D16" s="60">
        <f>VLOOKUP($A16,'Return Data'!$B$7:$R$2292,5,0)</f>
        <v>6.5525000000000002</v>
      </c>
      <c r="E16" s="61">
        <f t="shared" si="0"/>
        <v>7</v>
      </c>
      <c r="F16" s="60">
        <f>VLOOKUP($A16,'Return Data'!$B$7:$R$2292,6,0)</f>
        <v>6.6368</v>
      </c>
      <c r="G16" s="61">
        <f t="shared" si="1"/>
        <v>2</v>
      </c>
      <c r="H16" s="60">
        <f>VLOOKUP($A16,'Return Data'!$B$7:$R$2292,7,0)</f>
        <v>6.8028000000000004</v>
      </c>
      <c r="I16" s="61">
        <f t="shared" si="2"/>
        <v>9</v>
      </c>
      <c r="J16" s="60">
        <f>VLOOKUP($A16,'Return Data'!$B$7:$R$2292,8,0)</f>
        <v>6.4617000000000004</v>
      </c>
      <c r="K16" s="61">
        <f t="shared" si="3"/>
        <v>9</v>
      </c>
      <c r="L16" s="60">
        <f>VLOOKUP($A16,'Return Data'!$B$7:$R$2292,9,0)</f>
        <v>6.4386000000000001</v>
      </c>
      <c r="M16" s="61">
        <f t="shared" si="4"/>
        <v>10</v>
      </c>
      <c r="N16" s="60">
        <f>VLOOKUP($A16,'Return Data'!$B$7:$R$2292,10,0)</f>
        <v>5.7953999999999999</v>
      </c>
      <c r="O16" s="61">
        <f t="shared" si="5"/>
        <v>33</v>
      </c>
      <c r="P16" s="60">
        <f>VLOOKUP($A16,'Return Data'!$B$7:$R$2292,11,0)</f>
        <v>5.0387000000000004</v>
      </c>
      <c r="Q16" s="61">
        <f t="shared" si="6"/>
        <v>34</v>
      </c>
      <c r="R16" s="60">
        <f>VLOOKUP($A16,'Return Data'!$B$7:$R$2292,12,0)</f>
        <v>4.4404000000000003</v>
      </c>
      <c r="S16" s="61">
        <f t="shared" si="7"/>
        <v>34</v>
      </c>
      <c r="T16" s="60">
        <f>VLOOKUP($A16,'Return Data'!$B$7:$R$2292,13,0)</f>
        <v>4.0361000000000002</v>
      </c>
      <c r="U16" s="61">
        <f t="shared" si="8"/>
        <v>34</v>
      </c>
      <c r="V16" s="60">
        <f>VLOOKUP($A16,'Return Data'!$B$7:$R$2292,17,0)</f>
        <v>3.2267999999999999</v>
      </c>
      <c r="W16" s="61">
        <f t="shared" si="9"/>
        <v>34</v>
      </c>
      <c r="X16" s="60">
        <f>VLOOKUP($A16,'Return Data'!$B$7:$R$2292,14,0)</f>
        <v>3.2212999999999998</v>
      </c>
      <c r="Y16" s="61">
        <f t="shared" si="10"/>
        <v>33</v>
      </c>
      <c r="Z16" s="60">
        <f>VLOOKUP($A16,'Return Data'!$B$7:$R$2292,16,0)</f>
        <v>5.8921999999999999</v>
      </c>
      <c r="AA16" s="62">
        <f t="shared" si="11"/>
        <v>28</v>
      </c>
    </row>
    <row r="17" spans="1:27" x14ac:dyDescent="0.3">
      <c r="A17" s="58" t="s">
        <v>238</v>
      </c>
      <c r="B17" s="59">
        <f>VLOOKUP($A17,'Return Data'!$B$7:$R$2292,3,0)</f>
        <v>44920</v>
      </c>
      <c r="C17" s="60">
        <f>VLOOKUP($A17,'Return Data'!$B$7:$R$2292,4,0)</f>
        <v>324.8048</v>
      </c>
      <c r="D17" s="60">
        <f>VLOOKUP($A17,'Return Data'!$B$7:$R$2292,5,0)</f>
        <v>6.4290000000000003</v>
      </c>
      <c r="E17" s="61">
        <f t="shared" si="0"/>
        <v>23</v>
      </c>
      <c r="F17" s="60">
        <f>VLOOKUP($A17,'Return Data'!$B$7:$R$2292,6,0)</f>
        <v>6.3788</v>
      </c>
      <c r="G17" s="61">
        <f t="shared" si="1"/>
        <v>28</v>
      </c>
      <c r="H17" s="60">
        <f>VLOOKUP($A17,'Return Data'!$B$7:$R$2292,7,0)</f>
        <v>6.7416</v>
      </c>
      <c r="I17" s="61">
        <f t="shared" si="2"/>
        <v>16</v>
      </c>
      <c r="J17" s="60">
        <f>VLOOKUP($A17,'Return Data'!$B$7:$R$2292,8,0)</f>
        <v>6.4252000000000002</v>
      </c>
      <c r="K17" s="61">
        <f t="shared" si="3"/>
        <v>15</v>
      </c>
      <c r="L17" s="60">
        <f>VLOOKUP($A17,'Return Data'!$B$7:$R$2292,9,0)</f>
        <v>6.3855000000000004</v>
      </c>
      <c r="M17" s="61">
        <f t="shared" si="4"/>
        <v>17</v>
      </c>
      <c r="N17" s="60">
        <f>VLOOKUP($A17,'Return Data'!$B$7:$R$2292,10,0)</f>
        <v>6.1466000000000003</v>
      </c>
      <c r="O17" s="61">
        <f t="shared" si="5"/>
        <v>25</v>
      </c>
      <c r="P17" s="60">
        <f>VLOOKUP($A17,'Return Data'!$B$7:$R$2292,11,0)</f>
        <v>5.5875000000000004</v>
      </c>
      <c r="Q17" s="61">
        <f t="shared" si="6"/>
        <v>23</v>
      </c>
      <c r="R17" s="60">
        <f>VLOOKUP($A17,'Return Data'!$B$7:$R$2292,12,0)</f>
        <v>5.0431999999999997</v>
      </c>
      <c r="S17" s="61">
        <f t="shared" si="7"/>
        <v>21</v>
      </c>
      <c r="T17" s="60">
        <f>VLOOKUP($A17,'Return Data'!$B$7:$R$2292,13,0)</f>
        <v>4.6897000000000002</v>
      </c>
      <c r="U17" s="61">
        <f t="shared" si="8"/>
        <v>23</v>
      </c>
      <c r="V17" s="60">
        <f>VLOOKUP($A17,'Return Data'!$B$7:$R$2292,17,0)</f>
        <v>3.9517000000000002</v>
      </c>
      <c r="W17" s="61">
        <f t="shared" si="9"/>
        <v>24</v>
      </c>
      <c r="X17" s="60">
        <f>VLOOKUP($A17,'Return Data'!$B$7:$R$2292,14,0)</f>
        <v>4.0655999999999999</v>
      </c>
      <c r="Y17" s="61">
        <f t="shared" si="10"/>
        <v>13</v>
      </c>
      <c r="Z17" s="60">
        <f>VLOOKUP($A17,'Return Data'!$B$7:$R$2292,16,0)</f>
        <v>7.1256000000000004</v>
      </c>
      <c r="AA17" s="62">
        <f t="shared" si="11"/>
        <v>4</v>
      </c>
    </row>
    <row r="18" spans="1:27" x14ac:dyDescent="0.3">
      <c r="A18" s="58" t="s">
        <v>239</v>
      </c>
      <c r="B18" s="59">
        <f>VLOOKUP($A18,'Return Data'!$B$7:$R$2292,3,0)</f>
        <v>44920</v>
      </c>
      <c r="C18" s="60">
        <f>VLOOKUP($A18,'Return Data'!$B$7:$R$2292,4,0)</f>
        <v>2359.7298000000001</v>
      </c>
      <c r="D18" s="60">
        <f>VLOOKUP($A18,'Return Data'!$B$7:$R$2292,5,0)</f>
        <v>6.4946000000000002</v>
      </c>
      <c r="E18" s="61">
        <f t="shared" si="0"/>
        <v>12</v>
      </c>
      <c r="F18" s="60">
        <f>VLOOKUP($A18,'Return Data'!$B$7:$R$2292,6,0)</f>
        <v>6.5392000000000001</v>
      </c>
      <c r="G18" s="61">
        <f t="shared" si="1"/>
        <v>9</v>
      </c>
      <c r="H18" s="60">
        <f>VLOOKUP($A18,'Return Data'!$B$7:$R$2292,7,0)</f>
        <v>6.5339</v>
      </c>
      <c r="I18" s="61">
        <f t="shared" si="2"/>
        <v>29</v>
      </c>
      <c r="J18" s="60">
        <f>VLOOKUP($A18,'Return Data'!$B$7:$R$2292,8,0)</f>
        <v>6.4577999999999998</v>
      </c>
      <c r="K18" s="61">
        <f t="shared" si="3"/>
        <v>10</v>
      </c>
      <c r="L18" s="60">
        <f>VLOOKUP($A18,'Return Data'!$B$7:$R$2292,9,0)</f>
        <v>6.4356</v>
      </c>
      <c r="M18" s="61">
        <f t="shared" si="4"/>
        <v>12</v>
      </c>
      <c r="N18" s="60">
        <f>VLOOKUP($A18,'Return Data'!$B$7:$R$2292,10,0)</f>
        <v>6.2572999999999999</v>
      </c>
      <c r="O18" s="61">
        <f t="shared" si="5"/>
        <v>8</v>
      </c>
      <c r="P18" s="60">
        <f>VLOOKUP($A18,'Return Data'!$B$7:$R$2292,11,0)</f>
        <v>5.7553999999999998</v>
      </c>
      <c r="Q18" s="61">
        <f t="shared" si="6"/>
        <v>2</v>
      </c>
      <c r="R18" s="60">
        <f>VLOOKUP($A18,'Return Data'!$B$7:$R$2292,12,0)</f>
        <v>5.1868999999999996</v>
      </c>
      <c r="S18" s="61">
        <f t="shared" si="7"/>
        <v>4</v>
      </c>
      <c r="T18" s="60">
        <f>VLOOKUP($A18,'Return Data'!$B$7:$R$2292,13,0)</f>
        <v>4.8289</v>
      </c>
      <c r="U18" s="61">
        <f t="shared" si="8"/>
        <v>4</v>
      </c>
      <c r="V18" s="60">
        <f>VLOOKUP($A18,'Return Data'!$B$7:$R$2292,17,0)</f>
        <v>4.1012000000000004</v>
      </c>
      <c r="W18" s="61">
        <f t="shared" si="9"/>
        <v>3</v>
      </c>
      <c r="X18" s="60">
        <f>VLOOKUP($A18,'Return Data'!$B$7:$R$2292,14,0)</f>
        <v>4.2492999999999999</v>
      </c>
      <c r="Y18" s="61">
        <f t="shared" si="10"/>
        <v>2</v>
      </c>
      <c r="Z18" s="60">
        <f>VLOOKUP($A18,'Return Data'!$B$7:$R$2292,16,0)</f>
        <v>7.1266999999999996</v>
      </c>
      <c r="AA18" s="62">
        <f t="shared" si="11"/>
        <v>3</v>
      </c>
    </row>
    <row r="19" spans="1:27" x14ac:dyDescent="0.3">
      <c r="A19" s="58" t="s">
        <v>240</v>
      </c>
      <c r="B19" s="59">
        <f>VLOOKUP($A19,'Return Data'!$B$7:$R$2292,3,0)</f>
        <v>44920</v>
      </c>
      <c r="C19" s="60">
        <f>VLOOKUP($A19,'Return Data'!$B$7:$R$2292,4,0)</f>
        <v>2653.1098999999999</v>
      </c>
      <c r="D19" s="60">
        <f>VLOOKUP($A19,'Return Data'!$B$7:$R$2292,5,0)</f>
        <v>6.4809000000000001</v>
      </c>
      <c r="E19" s="61">
        <f t="shared" si="0"/>
        <v>16</v>
      </c>
      <c r="F19" s="60">
        <f>VLOOKUP($A19,'Return Data'!$B$7:$R$2292,6,0)</f>
        <v>6.4942000000000002</v>
      </c>
      <c r="G19" s="61">
        <f t="shared" si="1"/>
        <v>17</v>
      </c>
      <c r="H19" s="60">
        <f>VLOOKUP($A19,'Return Data'!$B$7:$R$2292,7,0)</f>
        <v>6.7369000000000003</v>
      </c>
      <c r="I19" s="61">
        <f t="shared" si="2"/>
        <v>17</v>
      </c>
      <c r="J19" s="60">
        <f>VLOOKUP($A19,'Return Data'!$B$7:$R$2292,8,0)</f>
        <v>6.3609</v>
      </c>
      <c r="K19" s="61">
        <f t="shared" si="3"/>
        <v>23</v>
      </c>
      <c r="L19" s="60">
        <f>VLOOKUP($A19,'Return Data'!$B$7:$R$2292,9,0)</f>
        <v>6.3495999999999997</v>
      </c>
      <c r="M19" s="61">
        <f t="shared" si="4"/>
        <v>23</v>
      </c>
      <c r="N19" s="60">
        <f>VLOOKUP($A19,'Return Data'!$B$7:$R$2292,10,0)</f>
        <v>6.1974</v>
      </c>
      <c r="O19" s="61">
        <f t="shared" si="5"/>
        <v>16</v>
      </c>
      <c r="P19" s="60">
        <f>VLOOKUP($A19,'Return Data'!$B$7:$R$2292,11,0)</f>
        <v>5.6196999999999999</v>
      </c>
      <c r="Q19" s="61">
        <f t="shared" si="6"/>
        <v>18</v>
      </c>
      <c r="R19" s="60">
        <f>VLOOKUP($A19,'Return Data'!$B$7:$R$2292,12,0)</f>
        <v>5.1033999999999997</v>
      </c>
      <c r="S19" s="61">
        <f t="shared" si="7"/>
        <v>16</v>
      </c>
      <c r="T19" s="60">
        <f>VLOOKUP($A19,'Return Data'!$B$7:$R$2292,13,0)</f>
        <v>4.7411000000000003</v>
      </c>
      <c r="U19" s="61">
        <f t="shared" si="8"/>
        <v>16</v>
      </c>
      <c r="V19" s="60">
        <f>VLOOKUP($A19,'Return Data'!$B$7:$R$2292,17,0)</f>
        <v>3.9866000000000001</v>
      </c>
      <c r="W19" s="61">
        <f t="shared" si="9"/>
        <v>17</v>
      </c>
      <c r="X19" s="60">
        <f>VLOOKUP($A19,'Return Data'!$B$7:$R$2292,14,0)</f>
        <v>4.0119999999999996</v>
      </c>
      <c r="Y19" s="61">
        <f t="shared" si="10"/>
        <v>21</v>
      </c>
      <c r="Z19" s="60">
        <f>VLOOKUP($A19,'Return Data'!$B$7:$R$2292,16,0)</f>
        <v>5.3432000000000004</v>
      </c>
      <c r="AA19" s="62">
        <f t="shared" si="11"/>
        <v>30</v>
      </c>
    </row>
    <row r="20" spans="1:27" x14ac:dyDescent="0.3">
      <c r="A20" s="58" t="s">
        <v>241</v>
      </c>
      <c r="B20" s="59">
        <f>VLOOKUP($A20,'Return Data'!$B$7:$R$2292,3,0)</f>
        <v>44920</v>
      </c>
      <c r="C20" s="60">
        <f>VLOOKUP($A20,'Return Data'!$B$7:$R$2292,4,0)</f>
        <v>1695.1314</v>
      </c>
      <c r="D20" s="60">
        <f>VLOOKUP($A20,'Return Data'!$B$7:$R$2292,5,0)</f>
        <v>6.5244999999999997</v>
      </c>
      <c r="E20" s="61">
        <f t="shared" si="0"/>
        <v>10</v>
      </c>
      <c r="F20" s="60">
        <f>VLOOKUP($A20,'Return Data'!$B$7:$R$2292,6,0)</f>
        <v>6.5105000000000004</v>
      </c>
      <c r="G20" s="61">
        <f t="shared" si="1"/>
        <v>12</v>
      </c>
      <c r="H20" s="60">
        <f>VLOOKUP($A20,'Return Data'!$B$7:$R$2292,7,0)</f>
        <v>6.6536</v>
      </c>
      <c r="I20" s="61">
        <f t="shared" si="2"/>
        <v>22</v>
      </c>
      <c r="J20" s="60">
        <f>VLOOKUP($A20,'Return Data'!$B$7:$R$2292,8,0)</f>
        <v>6.3547000000000002</v>
      </c>
      <c r="K20" s="61">
        <f t="shared" si="3"/>
        <v>25</v>
      </c>
      <c r="L20" s="60">
        <f>VLOOKUP($A20,'Return Data'!$B$7:$R$2292,9,0)</f>
        <v>6.3907999999999996</v>
      </c>
      <c r="M20" s="61">
        <f t="shared" si="4"/>
        <v>16</v>
      </c>
      <c r="N20" s="60">
        <f>VLOOKUP($A20,'Return Data'!$B$7:$R$2292,10,0)</f>
        <v>6.1798999999999999</v>
      </c>
      <c r="O20" s="61">
        <f t="shared" si="5"/>
        <v>18</v>
      </c>
      <c r="P20" s="60">
        <f>VLOOKUP($A20,'Return Data'!$B$7:$R$2292,11,0)</f>
        <v>5.5942999999999996</v>
      </c>
      <c r="Q20" s="61">
        <f t="shared" si="6"/>
        <v>22</v>
      </c>
      <c r="R20" s="60">
        <f>VLOOKUP($A20,'Return Data'!$B$7:$R$2292,12,0)</f>
        <v>5.0373999999999999</v>
      </c>
      <c r="S20" s="61">
        <f t="shared" si="7"/>
        <v>22</v>
      </c>
      <c r="T20" s="60">
        <f>VLOOKUP($A20,'Return Data'!$B$7:$R$2292,13,0)</f>
        <v>4.6589999999999998</v>
      </c>
      <c r="U20" s="61">
        <f t="shared" si="8"/>
        <v>26</v>
      </c>
      <c r="V20" s="60">
        <f>VLOOKUP($A20,'Return Data'!$B$7:$R$2292,17,0)</f>
        <v>3.8176999999999999</v>
      </c>
      <c r="W20" s="61">
        <f t="shared" si="9"/>
        <v>28</v>
      </c>
      <c r="X20" s="60">
        <f>VLOOKUP($A20,'Return Data'!$B$7:$R$2292,14,0)</f>
        <v>3.6957</v>
      </c>
      <c r="Y20" s="61">
        <f t="shared" si="10"/>
        <v>30</v>
      </c>
      <c r="Z20" s="60">
        <f>VLOOKUP($A20,'Return Data'!$B$7:$R$2292,16,0)</f>
        <v>5.9545000000000003</v>
      </c>
      <c r="AA20" s="62">
        <f t="shared" si="11"/>
        <v>27</v>
      </c>
    </row>
    <row r="21" spans="1:27" x14ac:dyDescent="0.3">
      <c r="A21" s="58" t="s">
        <v>1846</v>
      </c>
      <c r="B21" s="59">
        <f>VLOOKUP($A21,'Return Data'!$B$7:$R$2292,3,0)</f>
        <v>44920</v>
      </c>
      <c r="C21" s="60">
        <f>VLOOKUP($A21,'Return Data'!$B$7:$R$2292,4,0)</f>
        <v>2125.7386999999999</v>
      </c>
      <c r="D21" s="60">
        <f>VLOOKUP($A21,'Return Data'!$B$7:$R$2292,5,0)</f>
        <v>6.3884999999999996</v>
      </c>
      <c r="E21" s="61">
        <f t="shared" si="0"/>
        <v>27</v>
      </c>
      <c r="F21" s="60">
        <f>VLOOKUP($A21,'Return Data'!$B$7:$R$2292,6,0)</f>
        <v>6.4806999999999997</v>
      </c>
      <c r="G21" s="61">
        <f t="shared" si="1"/>
        <v>18</v>
      </c>
      <c r="H21" s="60">
        <f>VLOOKUP($A21,'Return Data'!$B$7:$R$2292,7,0)</f>
        <v>6.5787000000000004</v>
      </c>
      <c r="I21" s="61">
        <f t="shared" si="2"/>
        <v>27</v>
      </c>
      <c r="J21" s="60">
        <f>VLOOKUP($A21,'Return Data'!$B$7:$R$2292,8,0)</f>
        <v>6.2643000000000004</v>
      </c>
      <c r="K21" s="61">
        <f t="shared" si="3"/>
        <v>29</v>
      </c>
      <c r="L21" s="60">
        <f>VLOOKUP($A21,'Return Data'!$B$7:$R$2292,9,0)</f>
        <v>6.2877000000000001</v>
      </c>
      <c r="M21" s="61">
        <f t="shared" si="4"/>
        <v>28</v>
      </c>
      <c r="N21" s="60">
        <f>VLOOKUP($A21,'Return Data'!$B$7:$R$2292,10,0)</f>
        <v>6.1136999999999997</v>
      </c>
      <c r="O21" s="61">
        <f t="shared" si="5"/>
        <v>26</v>
      </c>
      <c r="P21" s="60">
        <f>VLOOKUP($A21,'Return Data'!$B$7:$R$2292,11,0)</f>
        <v>5.4916</v>
      </c>
      <c r="Q21" s="61">
        <f t="shared" si="6"/>
        <v>27</v>
      </c>
      <c r="R21" s="60">
        <f>VLOOKUP($A21,'Return Data'!$B$7:$R$2292,12,0)</f>
        <v>4.9154999999999998</v>
      </c>
      <c r="S21" s="61">
        <f t="shared" si="7"/>
        <v>29</v>
      </c>
      <c r="T21" s="60">
        <f>VLOOKUP($A21,'Return Data'!$B$7:$R$2292,13,0)</f>
        <v>4.5376000000000003</v>
      </c>
      <c r="U21" s="61">
        <f t="shared" si="8"/>
        <v>29</v>
      </c>
      <c r="V21" s="60">
        <f>VLOOKUP($A21,'Return Data'!$B$7:$R$2292,17,0)</f>
        <v>3.8308</v>
      </c>
      <c r="W21" s="61">
        <f t="shared" si="9"/>
        <v>27</v>
      </c>
      <c r="X21" s="60">
        <f>VLOOKUP($A21,'Return Data'!$B$7:$R$2292,14,0)</f>
        <v>3.8508</v>
      </c>
      <c r="Y21" s="61">
        <f t="shared" si="10"/>
        <v>27</v>
      </c>
      <c r="Z21" s="60">
        <f>VLOOKUP($A21,'Return Data'!$B$7:$R$2292,16,0)</f>
        <v>6.9809999999999999</v>
      </c>
      <c r="AA21" s="62">
        <f t="shared" si="11"/>
        <v>9</v>
      </c>
    </row>
    <row r="22" spans="1:27" x14ac:dyDescent="0.3">
      <c r="A22" s="58" t="s">
        <v>243</v>
      </c>
      <c r="B22" s="59">
        <f>VLOOKUP($A22,'Return Data'!$B$7:$R$2292,3,0)</f>
        <v>44920</v>
      </c>
      <c r="C22" s="60">
        <f>VLOOKUP($A22,'Return Data'!$B$7:$R$2292,4,0)</f>
        <v>3015.0324999999998</v>
      </c>
      <c r="D22" s="60">
        <f>VLOOKUP($A22,'Return Data'!$B$7:$R$2292,5,0)</f>
        <v>6.4535999999999998</v>
      </c>
      <c r="E22" s="61">
        <f t="shared" si="0"/>
        <v>21</v>
      </c>
      <c r="F22" s="60">
        <f>VLOOKUP($A22,'Return Data'!$B$7:$R$2292,6,0)</f>
        <v>6.6101999999999999</v>
      </c>
      <c r="G22" s="61">
        <f t="shared" si="1"/>
        <v>4</v>
      </c>
      <c r="H22" s="60">
        <f>VLOOKUP($A22,'Return Data'!$B$7:$R$2292,7,0)</f>
        <v>6.7648000000000001</v>
      </c>
      <c r="I22" s="61">
        <f t="shared" si="2"/>
        <v>14</v>
      </c>
      <c r="J22" s="60">
        <f>VLOOKUP($A22,'Return Data'!$B$7:$R$2292,8,0)</f>
        <v>6.4847000000000001</v>
      </c>
      <c r="K22" s="61">
        <f t="shared" si="3"/>
        <v>5</v>
      </c>
      <c r="L22" s="60">
        <f>VLOOKUP($A22,'Return Data'!$B$7:$R$2292,9,0)</f>
        <v>6.4668000000000001</v>
      </c>
      <c r="M22" s="61">
        <f t="shared" si="4"/>
        <v>7</v>
      </c>
      <c r="N22" s="60">
        <f>VLOOKUP($A22,'Return Data'!$B$7:$R$2292,10,0)</f>
        <v>6.2577999999999996</v>
      </c>
      <c r="O22" s="61">
        <f t="shared" si="5"/>
        <v>7</v>
      </c>
      <c r="P22" s="60">
        <f>VLOOKUP($A22,'Return Data'!$B$7:$R$2292,11,0)</f>
        <v>5.6708999999999996</v>
      </c>
      <c r="Q22" s="61">
        <f t="shared" si="6"/>
        <v>11</v>
      </c>
      <c r="R22" s="60">
        <f>VLOOKUP($A22,'Return Data'!$B$7:$R$2292,12,0)</f>
        <v>5.1308999999999996</v>
      </c>
      <c r="S22" s="61">
        <f t="shared" si="7"/>
        <v>10</v>
      </c>
      <c r="T22" s="60">
        <f>VLOOKUP($A22,'Return Data'!$B$7:$R$2292,13,0)</f>
        <v>4.7651000000000003</v>
      </c>
      <c r="U22" s="61">
        <f t="shared" si="8"/>
        <v>11</v>
      </c>
      <c r="V22" s="60">
        <f>VLOOKUP($A22,'Return Data'!$B$7:$R$2292,17,0)</f>
        <v>4.0057999999999998</v>
      </c>
      <c r="W22" s="61">
        <f t="shared" si="9"/>
        <v>12</v>
      </c>
      <c r="X22" s="60">
        <f>VLOOKUP($A22,'Return Data'!$B$7:$R$2292,14,0)</f>
        <v>4.0365000000000002</v>
      </c>
      <c r="Y22" s="61">
        <f t="shared" si="10"/>
        <v>18</v>
      </c>
      <c r="Z22" s="60">
        <f>VLOOKUP($A22,'Return Data'!$B$7:$R$2292,16,0)</f>
        <v>7.0883000000000003</v>
      </c>
      <c r="AA22" s="62">
        <f t="shared" si="11"/>
        <v>6</v>
      </c>
    </row>
    <row r="23" spans="1:27" x14ac:dyDescent="0.3">
      <c r="A23" s="58" t="s">
        <v>244</v>
      </c>
      <c r="B23" s="59">
        <f>VLOOKUP($A23,'Return Data'!$B$7:$R$2292,3,0)</f>
        <v>44920</v>
      </c>
      <c r="C23" s="60">
        <f>VLOOKUP($A23,'Return Data'!$B$7:$R$2292,4,0)</f>
        <v>1152.0848000000001</v>
      </c>
      <c r="D23" s="60">
        <f>VLOOKUP($A23,'Return Data'!$B$7:$R$2292,5,0)</f>
        <v>6.3406000000000002</v>
      </c>
      <c r="E23" s="61">
        <f t="shared" si="0"/>
        <v>30</v>
      </c>
      <c r="F23" s="60">
        <f>VLOOKUP($A23,'Return Data'!$B$7:$R$2292,6,0)</f>
        <v>6.3300999999999998</v>
      </c>
      <c r="G23" s="61">
        <f t="shared" si="1"/>
        <v>29</v>
      </c>
      <c r="H23" s="60">
        <f>VLOOKUP($A23,'Return Data'!$B$7:$R$2292,7,0)</f>
        <v>6.7529000000000003</v>
      </c>
      <c r="I23" s="61">
        <f t="shared" si="2"/>
        <v>15</v>
      </c>
      <c r="J23" s="60">
        <f>VLOOKUP($A23,'Return Data'!$B$7:$R$2292,8,0)</f>
        <v>6.3090000000000002</v>
      </c>
      <c r="K23" s="61">
        <f t="shared" si="3"/>
        <v>27</v>
      </c>
      <c r="L23" s="60">
        <f>VLOOKUP($A23,'Return Data'!$B$7:$R$2292,9,0)</f>
        <v>5.9839000000000002</v>
      </c>
      <c r="M23" s="61">
        <f t="shared" si="4"/>
        <v>32</v>
      </c>
      <c r="N23" s="60">
        <f>VLOOKUP($A23,'Return Data'!$B$7:$R$2292,10,0)</f>
        <v>5.8708</v>
      </c>
      <c r="O23" s="61">
        <f t="shared" si="5"/>
        <v>31</v>
      </c>
      <c r="P23" s="60">
        <f>VLOOKUP($A23,'Return Data'!$B$7:$R$2292,11,0)</f>
        <v>5.3926999999999996</v>
      </c>
      <c r="Q23" s="61">
        <f t="shared" si="6"/>
        <v>31</v>
      </c>
      <c r="R23" s="60">
        <f>VLOOKUP($A23,'Return Data'!$B$7:$R$2292,12,0)</f>
        <v>4.9335000000000004</v>
      </c>
      <c r="S23" s="61">
        <f t="shared" si="7"/>
        <v>28</v>
      </c>
      <c r="T23" s="60">
        <f>VLOOKUP($A23,'Return Data'!$B$7:$R$2292,13,0)</f>
        <v>4.5617999999999999</v>
      </c>
      <c r="U23" s="61">
        <f t="shared" si="8"/>
        <v>28</v>
      </c>
      <c r="V23" s="60">
        <f>VLOOKUP($A23,'Return Data'!$B$7:$R$2292,17,0)</f>
        <v>3.7810999999999999</v>
      </c>
      <c r="W23" s="61">
        <f t="shared" si="9"/>
        <v>31</v>
      </c>
      <c r="X23" s="60"/>
      <c r="Y23" s="61"/>
      <c r="Z23" s="60">
        <f>VLOOKUP($A23,'Return Data'!$B$7:$R$2292,16,0)</f>
        <v>3.9262000000000001</v>
      </c>
      <c r="AA23" s="62">
        <f t="shared" si="11"/>
        <v>34</v>
      </c>
    </row>
    <row r="24" spans="1:27" x14ac:dyDescent="0.3">
      <c r="A24" s="58" t="s">
        <v>245</v>
      </c>
      <c r="B24" s="59">
        <f>VLOOKUP($A24,'Return Data'!$B$7:$R$2292,3,0)</f>
        <v>44920</v>
      </c>
      <c r="C24" s="60">
        <f>VLOOKUP($A24,'Return Data'!$B$7:$R$2292,4,0)</f>
        <v>59.970199999999998</v>
      </c>
      <c r="D24" s="60">
        <f>VLOOKUP($A24,'Return Data'!$B$7:$R$2292,5,0)</f>
        <v>6.4527000000000001</v>
      </c>
      <c r="E24" s="61">
        <f t="shared" si="0"/>
        <v>22</v>
      </c>
      <c r="F24" s="60">
        <f>VLOOKUP($A24,'Return Data'!$B$7:$R$2292,6,0)</f>
        <v>6.4752999999999998</v>
      </c>
      <c r="G24" s="61">
        <f t="shared" si="1"/>
        <v>20</v>
      </c>
      <c r="H24" s="60">
        <f>VLOOKUP($A24,'Return Data'!$B$7:$R$2292,7,0)</f>
        <v>6.6948999999999996</v>
      </c>
      <c r="I24" s="61">
        <f t="shared" si="2"/>
        <v>20</v>
      </c>
      <c r="J24" s="60">
        <f>VLOOKUP($A24,'Return Data'!$B$7:$R$2292,8,0)</f>
        <v>6.3670999999999998</v>
      </c>
      <c r="K24" s="61">
        <f t="shared" si="3"/>
        <v>22</v>
      </c>
      <c r="L24" s="60">
        <f>VLOOKUP($A24,'Return Data'!$B$7:$R$2292,9,0)</f>
        <v>6.3281000000000001</v>
      </c>
      <c r="M24" s="61">
        <f t="shared" si="4"/>
        <v>25</v>
      </c>
      <c r="N24" s="60">
        <f>VLOOKUP($A24,'Return Data'!$B$7:$R$2292,10,0)</f>
        <v>6.1898</v>
      </c>
      <c r="O24" s="61">
        <f t="shared" si="5"/>
        <v>17</v>
      </c>
      <c r="P24" s="60">
        <f>VLOOKUP($A24,'Return Data'!$B$7:$R$2292,11,0)</f>
        <v>5.6535000000000002</v>
      </c>
      <c r="Q24" s="61">
        <f t="shared" si="6"/>
        <v>14</v>
      </c>
      <c r="R24" s="60">
        <f>VLOOKUP($A24,'Return Data'!$B$7:$R$2292,12,0)</f>
        <v>5.1200999999999999</v>
      </c>
      <c r="S24" s="61">
        <f t="shared" si="7"/>
        <v>13</v>
      </c>
      <c r="T24" s="60">
        <f>VLOOKUP($A24,'Return Data'!$B$7:$R$2292,13,0)</f>
        <v>4.7565999999999997</v>
      </c>
      <c r="U24" s="61">
        <f t="shared" si="8"/>
        <v>15</v>
      </c>
      <c r="V24" s="60">
        <f>VLOOKUP($A24,'Return Data'!$B$7:$R$2292,17,0)</f>
        <v>4.0274000000000001</v>
      </c>
      <c r="W24" s="61">
        <f t="shared" si="9"/>
        <v>9</v>
      </c>
      <c r="X24" s="60">
        <f>VLOOKUP($A24,'Return Data'!$B$7:$R$2292,14,0)</f>
        <v>4.0144000000000002</v>
      </c>
      <c r="Y24" s="61">
        <f t="shared" ref="Y24:Y42" si="12">RANK(X24,X$8:X$42,0)</f>
        <v>20</v>
      </c>
      <c r="Z24" s="60">
        <f>VLOOKUP($A24,'Return Data'!$B$7:$R$2292,16,0)</f>
        <v>7.4279999999999999</v>
      </c>
      <c r="AA24" s="62">
        <f t="shared" si="11"/>
        <v>2</v>
      </c>
    </row>
    <row r="25" spans="1:27" x14ac:dyDescent="0.3">
      <c r="A25" s="58" t="s">
        <v>246</v>
      </c>
      <c r="B25" s="59">
        <f>VLOOKUP($A25,'Return Data'!$B$7:$R$2292,3,0)</f>
        <v>44920</v>
      </c>
      <c r="C25" s="60">
        <f>VLOOKUP($A25,'Return Data'!$B$7:$R$2292,4,0)</f>
        <v>4438.1621999999998</v>
      </c>
      <c r="D25" s="60">
        <f>VLOOKUP($A25,'Return Data'!$B$7:$R$2292,5,0)</f>
        <v>6.4138000000000002</v>
      </c>
      <c r="E25" s="61">
        <f t="shared" si="0"/>
        <v>25</v>
      </c>
      <c r="F25" s="60">
        <f>VLOOKUP($A25,'Return Data'!$B$7:$R$2292,6,0)</f>
        <v>6.4966999999999997</v>
      </c>
      <c r="G25" s="61">
        <f t="shared" si="1"/>
        <v>15</v>
      </c>
      <c r="H25" s="60">
        <f>VLOOKUP($A25,'Return Data'!$B$7:$R$2292,7,0)</f>
        <v>6.7717999999999998</v>
      </c>
      <c r="I25" s="61">
        <f t="shared" si="2"/>
        <v>12</v>
      </c>
      <c r="J25" s="60">
        <f>VLOOKUP($A25,'Return Data'!$B$7:$R$2292,8,0)</f>
        <v>6.4054000000000002</v>
      </c>
      <c r="K25" s="61">
        <f t="shared" si="3"/>
        <v>17</v>
      </c>
      <c r="L25" s="60">
        <f>VLOOKUP($A25,'Return Data'!$B$7:$R$2292,9,0)</f>
        <v>6.4096000000000002</v>
      </c>
      <c r="M25" s="61">
        <f t="shared" si="4"/>
        <v>14</v>
      </c>
      <c r="N25" s="60">
        <f>VLOOKUP($A25,'Return Data'!$B$7:$R$2292,10,0)</f>
        <v>6.1539999999999999</v>
      </c>
      <c r="O25" s="61">
        <f t="shared" si="5"/>
        <v>22</v>
      </c>
      <c r="P25" s="60">
        <f>VLOOKUP($A25,'Return Data'!$B$7:$R$2292,11,0)</f>
        <v>5.5640999999999998</v>
      </c>
      <c r="Q25" s="61">
        <f t="shared" si="6"/>
        <v>26</v>
      </c>
      <c r="R25" s="60">
        <f>VLOOKUP($A25,'Return Data'!$B$7:$R$2292,12,0)</f>
        <v>5.0343999999999998</v>
      </c>
      <c r="S25" s="61">
        <f t="shared" si="7"/>
        <v>24</v>
      </c>
      <c r="T25" s="60">
        <f>VLOOKUP($A25,'Return Data'!$B$7:$R$2292,13,0)</f>
        <v>4.6738999999999997</v>
      </c>
      <c r="U25" s="61">
        <f t="shared" si="8"/>
        <v>24</v>
      </c>
      <c r="V25" s="60">
        <f>VLOOKUP($A25,'Return Data'!$B$7:$R$2292,17,0)</f>
        <v>3.9458000000000002</v>
      </c>
      <c r="W25" s="61">
        <f t="shared" si="9"/>
        <v>25</v>
      </c>
      <c r="X25" s="60">
        <f>VLOOKUP($A25,'Return Data'!$B$7:$R$2292,14,0)</f>
        <v>4.0114000000000001</v>
      </c>
      <c r="Y25" s="61">
        <f t="shared" si="12"/>
        <v>22</v>
      </c>
      <c r="Z25" s="60">
        <f>VLOOKUP($A25,'Return Data'!$B$7:$R$2292,16,0)</f>
        <v>6.8487999999999998</v>
      </c>
      <c r="AA25" s="62">
        <f t="shared" si="11"/>
        <v>17</v>
      </c>
    </row>
    <row r="26" spans="1:27" x14ac:dyDescent="0.3">
      <c r="A26" s="58" t="s">
        <v>1882</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1837</v>
      </c>
      <c r="B27" s="59">
        <f>VLOOKUP($A27,'Return Data'!$B$7:$R$2292,3,0)</f>
        <v>44920</v>
      </c>
      <c r="C27" s="60">
        <f>VLOOKUP($A27,'Return Data'!$B$7:$R$2292,4,0)</f>
        <v>3968.4301999999998</v>
      </c>
      <c r="D27" s="60">
        <f>VLOOKUP($A27,'Return Data'!$B$7:$R$2292,5,0)</f>
        <v>6.3925000000000001</v>
      </c>
      <c r="E27" s="61">
        <f t="shared" si="0"/>
        <v>26</v>
      </c>
      <c r="F27" s="60">
        <f>VLOOKUP($A27,'Return Data'!$B$7:$R$2292,6,0)</f>
        <v>6.4347000000000003</v>
      </c>
      <c r="G27" s="61">
        <f t="shared" si="1"/>
        <v>24</v>
      </c>
      <c r="H27" s="60">
        <f>VLOOKUP($A27,'Return Data'!$B$7:$R$2292,7,0)</f>
        <v>6.6527000000000003</v>
      </c>
      <c r="I27" s="61">
        <f t="shared" si="2"/>
        <v>23</v>
      </c>
      <c r="J27" s="60">
        <f>VLOOKUP($A27,'Return Data'!$B$7:$R$2292,8,0)</f>
        <v>6.3909000000000002</v>
      </c>
      <c r="K27" s="61">
        <f t="shared" si="3"/>
        <v>19</v>
      </c>
      <c r="L27" s="60">
        <f>VLOOKUP($A27,'Return Data'!$B$7:$R$2292,9,0)</f>
        <v>6.3803000000000001</v>
      </c>
      <c r="M27" s="61">
        <f t="shared" si="4"/>
        <v>19</v>
      </c>
      <c r="N27" s="60">
        <f>VLOOKUP($A27,'Return Data'!$B$7:$R$2292,10,0)</f>
        <v>6.149</v>
      </c>
      <c r="O27" s="61">
        <f t="shared" si="5"/>
        <v>23</v>
      </c>
      <c r="P27" s="60">
        <f>VLOOKUP($A27,'Return Data'!$B$7:$R$2292,11,0)</f>
        <v>5.5781999999999998</v>
      </c>
      <c r="Q27" s="61">
        <f t="shared" si="6"/>
        <v>25</v>
      </c>
      <c r="R27" s="60">
        <f>VLOOKUP($A27,'Return Data'!$B$7:$R$2292,12,0)</f>
        <v>5.0274000000000001</v>
      </c>
      <c r="S27" s="61">
        <f t="shared" si="7"/>
        <v>25</v>
      </c>
      <c r="T27" s="60">
        <f>VLOOKUP($A27,'Return Data'!$B$7:$R$2292,13,0)</f>
        <v>4.6670999999999996</v>
      </c>
      <c r="U27" s="61">
        <f t="shared" si="8"/>
        <v>25</v>
      </c>
      <c r="V27" s="60">
        <f>VLOOKUP($A27,'Return Data'!$B$7:$R$2292,17,0)</f>
        <v>3.9552999999999998</v>
      </c>
      <c r="W27" s="61">
        <f t="shared" si="9"/>
        <v>21</v>
      </c>
      <c r="X27" s="60">
        <f>VLOOKUP($A27,'Return Data'!$B$7:$R$2292,14,0)</f>
        <v>4.0685000000000002</v>
      </c>
      <c r="Y27" s="61">
        <f t="shared" si="12"/>
        <v>12</v>
      </c>
      <c r="Z27" s="60">
        <f>VLOOKUP($A27,'Return Data'!$B$7:$R$2292,16,0)</f>
        <v>6.8513000000000002</v>
      </c>
      <c r="AA27" s="62">
        <f t="shared" si="11"/>
        <v>16</v>
      </c>
    </row>
    <row r="28" spans="1:27" x14ac:dyDescent="0.3">
      <c r="A28" s="58" t="s">
        <v>433</v>
      </c>
      <c r="B28" s="59">
        <f>VLOOKUP($A28,'Return Data'!$B$7:$R$2292,3,0)</f>
        <v>44920</v>
      </c>
      <c r="C28" s="60">
        <f>VLOOKUP($A28,'Return Data'!$B$7:$R$2292,4,0)</f>
        <v>1427.1234999999999</v>
      </c>
      <c r="D28" s="60">
        <f>VLOOKUP($A28,'Return Data'!$B$7:$R$2292,5,0)</f>
        <v>6.5843999999999996</v>
      </c>
      <c r="E28" s="61">
        <f t="shared" si="0"/>
        <v>2</v>
      </c>
      <c r="F28" s="60">
        <f>VLOOKUP($A28,'Return Data'!$B$7:$R$2292,6,0)</f>
        <v>6.5689000000000002</v>
      </c>
      <c r="G28" s="61">
        <f t="shared" si="1"/>
        <v>6</v>
      </c>
      <c r="H28" s="60">
        <f>VLOOKUP($A28,'Return Data'!$B$7:$R$2292,7,0)</f>
        <v>6.8395999999999999</v>
      </c>
      <c r="I28" s="61">
        <f t="shared" si="2"/>
        <v>6</v>
      </c>
      <c r="J28" s="60">
        <f>VLOOKUP($A28,'Return Data'!$B$7:$R$2292,8,0)</f>
        <v>6.4855</v>
      </c>
      <c r="K28" s="61">
        <f t="shared" si="3"/>
        <v>4</v>
      </c>
      <c r="L28" s="60">
        <f>VLOOKUP($A28,'Return Data'!$B$7:$R$2292,9,0)</f>
        <v>6.4821</v>
      </c>
      <c r="M28" s="61">
        <f t="shared" si="4"/>
        <v>4</v>
      </c>
      <c r="N28" s="60">
        <f>VLOOKUP($A28,'Return Data'!$B$7:$R$2292,10,0)</f>
        <v>6.2831000000000001</v>
      </c>
      <c r="O28" s="61">
        <f t="shared" si="5"/>
        <v>6</v>
      </c>
      <c r="P28" s="60">
        <f>VLOOKUP($A28,'Return Data'!$B$7:$R$2292,11,0)</f>
        <v>5.7188999999999997</v>
      </c>
      <c r="Q28" s="61">
        <f t="shared" si="6"/>
        <v>6</v>
      </c>
      <c r="R28" s="60">
        <f>VLOOKUP($A28,'Return Data'!$B$7:$R$2292,12,0)</f>
        <v>5.1835000000000004</v>
      </c>
      <c r="S28" s="61">
        <f t="shared" si="7"/>
        <v>5</v>
      </c>
      <c r="T28" s="60">
        <f>VLOOKUP($A28,'Return Data'!$B$7:$R$2292,13,0)</f>
        <v>4.8087999999999997</v>
      </c>
      <c r="U28" s="61">
        <f t="shared" si="8"/>
        <v>6</v>
      </c>
      <c r="V28" s="60">
        <f>VLOOKUP($A28,'Return Data'!$B$7:$R$2292,17,0)</f>
        <v>4.0507999999999997</v>
      </c>
      <c r="W28" s="61">
        <f t="shared" si="9"/>
        <v>6</v>
      </c>
      <c r="X28" s="60">
        <f>VLOOKUP($A28,'Return Data'!$B$7:$R$2292,14,0)</f>
        <v>4.1329000000000002</v>
      </c>
      <c r="Y28" s="61">
        <f t="shared" si="12"/>
        <v>3</v>
      </c>
      <c r="Z28" s="60">
        <f>VLOOKUP($A28,'Return Data'!$B$7:$R$2292,16,0)</f>
        <v>5.6398999999999999</v>
      </c>
      <c r="AA28" s="62">
        <f t="shared" si="11"/>
        <v>29</v>
      </c>
    </row>
    <row r="29" spans="1:27" x14ac:dyDescent="0.3">
      <c r="A29" s="58" t="s">
        <v>250</v>
      </c>
      <c r="B29" s="59">
        <f>VLOOKUP($A29,'Return Data'!$B$7:$R$2292,3,0)</f>
        <v>44920</v>
      </c>
      <c r="C29" s="60">
        <f>VLOOKUP($A29,'Return Data'!$B$7:$R$2292,4,0)</f>
        <v>2300.5187000000001</v>
      </c>
      <c r="D29" s="60">
        <f>VLOOKUP($A29,'Return Data'!$B$7:$R$2292,5,0)</f>
        <v>6.4915000000000003</v>
      </c>
      <c r="E29" s="61">
        <f t="shared" si="0"/>
        <v>13</v>
      </c>
      <c r="F29" s="60">
        <f>VLOOKUP($A29,'Return Data'!$B$7:$R$2292,6,0)</f>
        <v>6.5026999999999999</v>
      </c>
      <c r="G29" s="61">
        <f t="shared" si="1"/>
        <v>13</v>
      </c>
      <c r="H29" s="60">
        <f>VLOOKUP($A29,'Return Data'!$B$7:$R$2292,7,0)</f>
        <v>6.77</v>
      </c>
      <c r="I29" s="61">
        <f t="shared" si="2"/>
        <v>13</v>
      </c>
      <c r="J29" s="60">
        <f>VLOOKUP($A29,'Return Data'!$B$7:$R$2292,8,0)</f>
        <v>6.4438000000000004</v>
      </c>
      <c r="K29" s="61">
        <f t="shared" si="3"/>
        <v>11</v>
      </c>
      <c r="L29" s="60">
        <f>VLOOKUP($A29,'Return Data'!$B$7:$R$2292,9,0)</f>
        <v>6.4267000000000003</v>
      </c>
      <c r="M29" s="61">
        <f t="shared" si="4"/>
        <v>13</v>
      </c>
      <c r="N29" s="60">
        <f>VLOOKUP($A29,'Return Data'!$B$7:$R$2292,10,0)</f>
        <v>6.2290000000000001</v>
      </c>
      <c r="O29" s="61">
        <f t="shared" si="5"/>
        <v>10</v>
      </c>
      <c r="P29" s="60">
        <f>VLOOKUP($A29,'Return Data'!$B$7:$R$2292,11,0)</f>
        <v>5.6501999999999999</v>
      </c>
      <c r="Q29" s="61">
        <f t="shared" si="6"/>
        <v>15</v>
      </c>
      <c r="R29" s="60">
        <f>VLOOKUP($A29,'Return Data'!$B$7:$R$2292,12,0)</f>
        <v>5.1406999999999998</v>
      </c>
      <c r="S29" s="61">
        <f t="shared" si="7"/>
        <v>9</v>
      </c>
      <c r="T29" s="60">
        <f>VLOOKUP($A29,'Return Data'!$B$7:$R$2292,13,0)</f>
        <v>4.7632000000000003</v>
      </c>
      <c r="U29" s="61">
        <f t="shared" si="8"/>
        <v>12</v>
      </c>
      <c r="V29" s="60">
        <f>VLOOKUP($A29,'Return Data'!$B$7:$R$2292,17,0)</f>
        <v>4.0289999999999999</v>
      </c>
      <c r="W29" s="61">
        <f t="shared" si="9"/>
        <v>8</v>
      </c>
      <c r="X29" s="60">
        <f>VLOOKUP($A29,'Return Data'!$B$7:$R$2292,14,0)</f>
        <v>4.0885999999999996</v>
      </c>
      <c r="Y29" s="61">
        <f t="shared" si="12"/>
        <v>8</v>
      </c>
      <c r="Z29" s="60">
        <f>VLOOKUP($A29,'Return Data'!$B$7:$R$2292,16,0)</f>
        <v>6.1501999999999999</v>
      </c>
      <c r="AA29" s="62">
        <f t="shared" si="11"/>
        <v>26</v>
      </c>
    </row>
    <row r="30" spans="1:27" x14ac:dyDescent="0.3">
      <c r="A30" s="58" t="s">
        <v>251</v>
      </c>
      <c r="B30" s="59">
        <f>VLOOKUP($A30,'Return Data'!$B$7:$R$2292,3,0)</f>
        <v>44920</v>
      </c>
      <c r="C30" s="60">
        <f>VLOOKUP($A30,'Return Data'!$B$7:$R$2292,4,0)</f>
        <v>11.728999999999999</v>
      </c>
      <c r="D30" s="60">
        <f>VLOOKUP($A30,'Return Data'!$B$7:$R$2292,5,0)</f>
        <v>5.7588999999999997</v>
      </c>
      <c r="E30" s="61">
        <f t="shared" si="0"/>
        <v>34</v>
      </c>
      <c r="F30" s="60">
        <f>VLOOKUP($A30,'Return Data'!$B$7:$R$2292,6,0)</f>
        <v>6.1231999999999998</v>
      </c>
      <c r="G30" s="61">
        <f t="shared" si="1"/>
        <v>34</v>
      </c>
      <c r="H30" s="60">
        <f>VLOOKUP($A30,'Return Data'!$B$7:$R$2292,7,0)</f>
        <v>6.1421999999999999</v>
      </c>
      <c r="I30" s="61">
        <f t="shared" si="2"/>
        <v>34</v>
      </c>
      <c r="J30" s="60">
        <f>VLOOKUP($A30,'Return Data'!$B$7:$R$2292,8,0)</f>
        <v>5.7922000000000002</v>
      </c>
      <c r="K30" s="61">
        <f t="shared" si="3"/>
        <v>34</v>
      </c>
      <c r="L30" s="60">
        <f>VLOOKUP($A30,'Return Data'!$B$7:$R$2292,9,0)</f>
        <v>5.9625000000000004</v>
      </c>
      <c r="M30" s="61">
        <f t="shared" si="4"/>
        <v>34</v>
      </c>
      <c r="N30" s="60">
        <f>VLOOKUP($A30,'Return Data'!$B$7:$R$2292,10,0)</f>
        <v>5.7511999999999999</v>
      </c>
      <c r="O30" s="61">
        <f t="shared" si="5"/>
        <v>34</v>
      </c>
      <c r="P30" s="60">
        <f>VLOOKUP($A30,'Return Data'!$B$7:$R$2292,11,0)</f>
        <v>5.2088000000000001</v>
      </c>
      <c r="Q30" s="61">
        <f t="shared" si="6"/>
        <v>33</v>
      </c>
      <c r="R30" s="60">
        <f>VLOOKUP($A30,'Return Data'!$B$7:$R$2292,12,0)</f>
        <v>4.6936</v>
      </c>
      <c r="S30" s="61">
        <f t="shared" si="7"/>
        <v>33</v>
      </c>
      <c r="T30" s="60">
        <f>VLOOKUP($A30,'Return Data'!$B$7:$R$2292,13,0)</f>
        <v>4.3700999999999999</v>
      </c>
      <c r="U30" s="61">
        <f t="shared" si="8"/>
        <v>33</v>
      </c>
      <c r="V30" s="60">
        <f>VLOOKUP($A30,'Return Data'!$B$7:$R$2292,17,0)</f>
        <v>3.6467000000000001</v>
      </c>
      <c r="W30" s="61">
        <f t="shared" si="9"/>
        <v>32</v>
      </c>
      <c r="X30" s="60">
        <f>VLOOKUP($A30,'Return Data'!$B$7:$R$2292,14,0)</f>
        <v>3.5550999999999999</v>
      </c>
      <c r="Y30" s="61">
        <f t="shared" si="12"/>
        <v>32</v>
      </c>
      <c r="Z30" s="60">
        <f>VLOOKUP($A30,'Return Data'!$B$7:$R$2292,16,0)</f>
        <v>4.0476999999999999</v>
      </c>
      <c r="AA30" s="62">
        <f t="shared" si="11"/>
        <v>33</v>
      </c>
    </row>
    <row r="31" spans="1:27" x14ac:dyDescent="0.3">
      <c r="A31" s="58" t="s">
        <v>1826</v>
      </c>
      <c r="B31" s="59">
        <f>VLOOKUP($A31,'Return Data'!$B$7:$R$2292,3,0)</f>
        <v>44920</v>
      </c>
      <c r="C31" s="60">
        <f>VLOOKUP($A31,'Return Data'!$B$7:$R$2292,4,0)</f>
        <v>24.054099999999998</v>
      </c>
      <c r="D31" s="60">
        <f>VLOOKUP($A31,'Return Data'!$B$7:$R$2292,5,0)</f>
        <v>6.5271999999999997</v>
      </c>
      <c r="E31" s="61">
        <f t="shared" si="0"/>
        <v>9</v>
      </c>
      <c r="F31" s="60">
        <f>VLOOKUP($A31,'Return Data'!$B$7:$R$2292,6,0)</f>
        <v>6.5284000000000004</v>
      </c>
      <c r="G31" s="61">
        <f t="shared" si="1"/>
        <v>10</v>
      </c>
      <c r="H31" s="60">
        <f>VLOOKUP($A31,'Return Data'!$B$7:$R$2292,7,0)</f>
        <v>6.5765000000000002</v>
      </c>
      <c r="I31" s="61">
        <f t="shared" si="2"/>
        <v>28</v>
      </c>
      <c r="J31" s="60">
        <f>VLOOKUP($A31,'Return Data'!$B$7:$R$2292,8,0)</f>
        <v>6.3887999999999998</v>
      </c>
      <c r="K31" s="61">
        <f t="shared" si="3"/>
        <v>20</v>
      </c>
      <c r="L31" s="60">
        <f>VLOOKUP($A31,'Return Data'!$B$7:$R$2292,9,0)</f>
        <v>6.3274999999999997</v>
      </c>
      <c r="M31" s="61">
        <f t="shared" si="4"/>
        <v>26</v>
      </c>
      <c r="N31" s="60">
        <f>VLOOKUP($A31,'Return Data'!$B$7:$R$2292,10,0)</f>
        <v>6.1040999999999999</v>
      </c>
      <c r="O31" s="61">
        <f t="shared" si="5"/>
        <v>27</v>
      </c>
      <c r="P31" s="60">
        <f>VLOOKUP($A31,'Return Data'!$B$7:$R$2292,11,0)</f>
        <v>5.6769999999999996</v>
      </c>
      <c r="Q31" s="61">
        <f t="shared" si="6"/>
        <v>9</v>
      </c>
      <c r="R31" s="60">
        <f>VLOOKUP($A31,'Return Data'!$B$7:$R$2292,12,0)</f>
        <v>5.2610000000000001</v>
      </c>
      <c r="S31" s="61">
        <f t="shared" si="7"/>
        <v>1</v>
      </c>
      <c r="T31" s="60">
        <f>VLOOKUP($A31,'Return Data'!$B$7:$R$2292,13,0)</f>
        <v>5.0236000000000001</v>
      </c>
      <c r="U31" s="61">
        <f t="shared" si="8"/>
        <v>1</v>
      </c>
      <c r="V31" s="60">
        <f>VLOOKUP($A31,'Return Data'!$B$7:$R$2292,17,0)</f>
        <v>4.2007000000000003</v>
      </c>
      <c r="W31" s="61">
        <f t="shared" si="9"/>
        <v>2</v>
      </c>
      <c r="X31" s="60">
        <f>VLOOKUP($A31,'Return Data'!$B$7:$R$2292,14,0)</f>
        <v>4.0303000000000004</v>
      </c>
      <c r="Y31" s="61">
        <f t="shared" si="12"/>
        <v>19</v>
      </c>
      <c r="Z31" s="60">
        <f>VLOOKUP($A31,'Return Data'!$B$7:$R$2292,16,0)</f>
        <v>7.0664999999999996</v>
      </c>
      <c r="AA31" s="62">
        <f t="shared" si="11"/>
        <v>7</v>
      </c>
    </row>
    <row r="32" spans="1:27" x14ac:dyDescent="0.3">
      <c r="A32" s="58" t="s">
        <v>252</v>
      </c>
      <c r="B32" s="59">
        <f>VLOOKUP($A32,'Return Data'!$B$7:$R$2292,3,0)</f>
        <v>44920</v>
      </c>
      <c r="C32" s="60">
        <f>VLOOKUP($A32,'Return Data'!$B$7:$R$2292,4,0)</f>
        <v>5357.2177000000001</v>
      </c>
      <c r="D32" s="60">
        <f>VLOOKUP($A32,'Return Data'!$B$7:$R$2292,5,0)</f>
        <v>6.4785000000000004</v>
      </c>
      <c r="E32" s="61">
        <f t="shared" si="0"/>
        <v>18</v>
      </c>
      <c r="F32" s="60">
        <f>VLOOKUP($A32,'Return Data'!$B$7:$R$2292,6,0)</f>
        <v>6.4509999999999996</v>
      </c>
      <c r="G32" s="61">
        <f t="shared" si="1"/>
        <v>22</v>
      </c>
      <c r="H32" s="60">
        <f>VLOOKUP($A32,'Return Data'!$B$7:$R$2292,7,0)</f>
        <v>6.7290999999999999</v>
      </c>
      <c r="I32" s="61">
        <f t="shared" si="2"/>
        <v>18</v>
      </c>
      <c r="J32" s="60">
        <f>VLOOKUP($A32,'Return Data'!$B$7:$R$2292,8,0)</f>
        <v>6.3592000000000004</v>
      </c>
      <c r="K32" s="61">
        <f t="shared" si="3"/>
        <v>24</v>
      </c>
      <c r="L32" s="60">
        <f>VLOOKUP($A32,'Return Data'!$B$7:$R$2292,9,0)</f>
        <v>6.3475000000000001</v>
      </c>
      <c r="M32" s="61">
        <f t="shared" si="4"/>
        <v>24</v>
      </c>
      <c r="N32" s="60">
        <f>VLOOKUP($A32,'Return Data'!$B$7:$R$2292,10,0)</f>
        <v>6.2065999999999999</v>
      </c>
      <c r="O32" s="61">
        <f t="shared" si="5"/>
        <v>13</v>
      </c>
      <c r="P32" s="60">
        <f>VLOOKUP($A32,'Return Data'!$B$7:$R$2292,11,0)</f>
        <v>5.6223000000000001</v>
      </c>
      <c r="Q32" s="61">
        <f t="shared" si="6"/>
        <v>16</v>
      </c>
      <c r="R32" s="60">
        <f>VLOOKUP($A32,'Return Data'!$B$7:$R$2292,12,0)</f>
        <v>5.0519999999999996</v>
      </c>
      <c r="S32" s="61">
        <f t="shared" si="7"/>
        <v>20</v>
      </c>
      <c r="T32" s="60">
        <f>VLOOKUP($A32,'Return Data'!$B$7:$R$2292,13,0)</f>
        <v>4.7077</v>
      </c>
      <c r="U32" s="61">
        <f t="shared" si="8"/>
        <v>18</v>
      </c>
      <c r="V32" s="60">
        <f>VLOOKUP($A32,'Return Data'!$B$7:$R$2292,17,0)</f>
        <v>3.9594999999999998</v>
      </c>
      <c r="W32" s="61">
        <f t="shared" si="9"/>
        <v>20</v>
      </c>
      <c r="X32" s="60">
        <f>VLOOKUP($A32,'Return Data'!$B$7:$R$2292,14,0)</f>
        <v>4.0637999999999996</v>
      </c>
      <c r="Y32" s="61">
        <f t="shared" si="12"/>
        <v>16</v>
      </c>
      <c r="Z32" s="60">
        <f>VLOOKUP($A32,'Return Data'!$B$7:$R$2292,16,0)</f>
        <v>6.8319999999999999</v>
      </c>
      <c r="AA32" s="62">
        <f t="shared" si="11"/>
        <v>18</v>
      </c>
    </row>
    <row r="33" spans="1:27" x14ac:dyDescent="0.3">
      <c r="A33" s="58" t="s">
        <v>253</v>
      </c>
      <c r="B33" s="59">
        <f>VLOOKUP($A33,'Return Data'!$B$7:$R$2292,3,0)</f>
        <v>44920</v>
      </c>
      <c r="C33" s="60">
        <f>VLOOKUP($A33,'Return Data'!$B$7:$R$2292,4,0)</f>
        <v>1228.8143</v>
      </c>
      <c r="D33" s="60">
        <f>VLOOKUP($A33,'Return Data'!$B$7:$R$2292,5,0)</f>
        <v>6.5712999999999999</v>
      </c>
      <c r="E33" s="61">
        <f t="shared" si="0"/>
        <v>4</v>
      </c>
      <c r="F33" s="60">
        <f>VLOOKUP($A33,'Return Data'!$B$7:$R$2292,6,0)</f>
        <v>6.1646000000000001</v>
      </c>
      <c r="G33" s="61">
        <f t="shared" si="1"/>
        <v>33</v>
      </c>
      <c r="H33" s="60">
        <f>VLOOKUP($A33,'Return Data'!$B$7:$R$2292,7,0)</f>
        <v>6.1868999999999996</v>
      </c>
      <c r="I33" s="61">
        <f t="shared" si="2"/>
        <v>33</v>
      </c>
      <c r="J33" s="60">
        <f>VLOOKUP($A33,'Return Data'!$B$7:$R$2292,8,0)</f>
        <v>5.9955999999999996</v>
      </c>
      <c r="K33" s="61">
        <f t="shared" si="3"/>
        <v>33</v>
      </c>
      <c r="L33" s="60">
        <f>VLOOKUP($A33,'Return Data'!$B$7:$R$2292,9,0)</f>
        <v>6.0453000000000001</v>
      </c>
      <c r="M33" s="61">
        <f t="shared" si="4"/>
        <v>31</v>
      </c>
      <c r="N33" s="60">
        <f>VLOOKUP($A33,'Return Data'!$B$7:$R$2292,10,0)</f>
        <v>5.835</v>
      </c>
      <c r="O33" s="61">
        <f t="shared" si="5"/>
        <v>32</v>
      </c>
      <c r="P33" s="60">
        <f>VLOOKUP($A33,'Return Data'!$B$7:$R$2292,11,0)</f>
        <v>5.3376000000000001</v>
      </c>
      <c r="Q33" s="61">
        <f t="shared" si="6"/>
        <v>32</v>
      </c>
      <c r="R33" s="60">
        <f>VLOOKUP($A33,'Return Data'!$B$7:$R$2292,12,0)</f>
        <v>4.7887000000000004</v>
      </c>
      <c r="S33" s="61">
        <f t="shared" si="7"/>
        <v>32</v>
      </c>
      <c r="T33" s="60">
        <f>VLOOKUP($A33,'Return Data'!$B$7:$R$2292,13,0)</f>
        <v>4.4781000000000004</v>
      </c>
      <c r="U33" s="61">
        <f t="shared" si="8"/>
        <v>31</v>
      </c>
      <c r="V33" s="60">
        <f>VLOOKUP($A33,'Return Data'!$B$7:$R$2292,17,0)</f>
        <v>3.7888000000000002</v>
      </c>
      <c r="W33" s="61">
        <f t="shared" si="9"/>
        <v>30</v>
      </c>
      <c r="X33" s="60">
        <f>VLOOKUP($A33,'Return Data'!$B$7:$R$2292,14,0)</f>
        <v>3.7406000000000001</v>
      </c>
      <c r="Y33" s="61">
        <f t="shared" si="12"/>
        <v>28</v>
      </c>
      <c r="Z33" s="60">
        <f>VLOOKUP($A33,'Return Data'!$B$7:$R$2292,16,0)</f>
        <v>4.5533999999999999</v>
      </c>
      <c r="AA33" s="62">
        <f t="shared" si="11"/>
        <v>31</v>
      </c>
    </row>
    <row r="34" spans="1:27" x14ac:dyDescent="0.3">
      <c r="A34" s="58" t="s">
        <v>1892</v>
      </c>
      <c r="B34" s="59">
        <f>VLOOKUP($A34,'Return Data'!$B$7:$R$2292,3,0)</f>
        <v>44920</v>
      </c>
      <c r="C34" s="60">
        <f>VLOOKUP($A34,'Return Data'!$B$7:$R$2292,4,0)</f>
        <v>285.60430000000002</v>
      </c>
      <c r="D34" s="60">
        <f>VLOOKUP($A34,'Return Data'!$B$7:$R$2292,5,0)</f>
        <v>6.4550000000000001</v>
      </c>
      <c r="E34" s="61">
        <f t="shared" si="0"/>
        <v>20</v>
      </c>
      <c r="F34" s="60">
        <f>VLOOKUP($A34,'Return Data'!$B$7:$R$2292,6,0)</f>
        <v>6.4743000000000004</v>
      </c>
      <c r="G34" s="61">
        <f t="shared" si="1"/>
        <v>21</v>
      </c>
      <c r="H34" s="60">
        <f>VLOOKUP($A34,'Return Data'!$B$7:$R$2292,7,0)</f>
        <v>6.8334000000000001</v>
      </c>
      <c r="I34" s="61">
        <f t="shared" si="2"/>
        <v>7</v>
      </c>
      <c r="J34" s="60">
        <f>VLOOKUP($A34,'Return Data'!$B$7:$R$2292,8,0)</f>
        <v>6.4413999999999998</v>
      </c>
      <c r="K34" s="61">
        <f t="shared" si="3"/>
        <v>12</v>
      </c>
      <c r="L34" s="60">
        <f>VLOOKUP($A34,'Return Data'!$B$7:$R$2292,9,0)</f>
        <v>6.3548</v>
      </c>
      <c r="M34" s="61">
        <f t="shared" si="4"/>
        <v>22</v>
      </c>
      <c r="N34" s="60">
        <f>VLOOKUP($A34,'Return Data'!$B$7:$R$2292,10,0)</f>
        <v>6.1486999999999998</v>
      </c>
      <c r="O34" s="61">
        <f t="shared" si="5"/>
        <v>24</v>
      </c>
      <c r="P34" s="60">
        <f>VLOOKUP($A34,'Return Data'!$B$7:$R$2292,11,0)</f>
        <v>5.6147</v>
      </c>
      <c r="Q34" s="61">
        <f t="shared" si="6"/>
        <v>19</v>
      </c>
      <c r="R34" s="60">
        <f>VLOOKUP($A34,'Return Data'!$B$7:$R$2292,12,0)</f>
        <v>5.0816999999999997</v>
      </c>
      <c r="S34" s="61">
        <f t="shared" si="7"/>
        <v>17</v>
      </c>
      <c r="T34" s="60">
        <f>VLOOKUP($A34,'Return Data'!$B$7:$R$2292,13,0)</f>
        <v>4.7289000000000003</v>
      </c>
      <c r="U34" s="61">
        <f t="shared" si="8"/>
        <v>17</v>
      </c>
      <c r="V34" s="60">
        <f>VLOOKUP($A34,'Return Data'!$B$7:$R$2292,17,0)</f>
        <v>3.9946999999999999</v>
      </c>
      <c r="W34" s="61">
        <f t="shared" si="9"/>
        <v>16</v>
      </c>
      <c r="X34" s="60">
        <f>VLOOKUP($A34,'Return Data'!$B$7:$R$2292,14,0)</f>
        <v>4.0646000000000004</v>
      </c>
      <c r="Y34" s="61">
        <f t="shared" si="12"/>
        <v>14</v>
      </c>
      <c r="Z34" s="60">
        <f>VLOOKUP($A34,'Return Data'!$B$7:$R$2292,16,0)</f>
        <v>7.0911999999999997</v>
      </c>
      <c r="AA34" s="62">
        <f t="shared" si="11"/>
        <v>5</v>
      </c>
    </row>
    <row r="35" spans="1:27" x14ac:dyDescent="0.3">
      <c r="A35" s="58" t="s">
        <v>256</v>
      </c>
      <c r="B35" s="59">
        <f>VLOOKUP($A35,'Return Data'!$B$7:$R$2292,3,0)</f>
        <v>44920</v>
      </c>
      <c r="C35" s="60">
        <f>VLOOKUP($A35,'Return Data'!$B$7:$R$2292,4,0)</f>
        <v>34.928699999999999</v>
      </c>
      <c r="D35" s="60">
        <f>VLOOKUP($A35,'Return Data'!$B$7:$R$2292,5,0)</f>
        <v>6.2198000000000002</v>
      </c>
      <c r="E35" s="61">
        <f t="shared" si="0"/>
        <v>31</v>
      </c>
      <c r="F35" s="60">
        <f>VLOOKUP($A35,'Return Data'!$B$7:$R$2292,6,0)</f>
        <v>6.2034000000000002</v>
      </c>
      <c r="G35" s="61">
        <f t="shared" si="1"/>
        <v>31</v>
      </c>
      <c r="H35" s="60">
        <f>VLOOKUP($A35,'Return Data'!$B$7:$R$2292,7,0)</f>
        <v>6.2625000000000002</v>
      </c>
      <c r="I35" s="61">
        <f t="shared" si="2"/>
        <v>32</v>
      </c>
      <c r="J35" s="60">
        <f>VLOOKUP($A35,'Return Data'!$B$7:$R$2292,8,0)</f>
        <v>6.0374999999999996</v>
      </c>
      <c r="K35" s="61">
        <f t="shared" si="3"/>
        <v>32</v>
      </c>
      <c r="L35" s="60">
        <f>VLOOKUP($A35,'Return Data'!$B$7:$R$2292,9,0)</f>
        <v>5.9752000000000001</v>
      </c>
      <c r="M35" s="61">
        <f t="shared" si="4"/>
        <v>33</v>
      </c>
      <c r="N35" s="60">
        <f>VLOOKUP($A35,'Return Data'!$B$7:$R$2292,10,0)</f>
        <v>5.9302999999999999</v>
      </c>
      <c r="O35" s="61">
        <f t="shared" si="5"/>
        <v>30</v>
      </c>
      <c r="P35" s="60">
        <f>VLOOKUP($A35,'Return Data'!$B$7:$R$2292,11,0)</f>
        <v>5.4160000000000004</v>
      </c>
      <c r="Q35" s="61">
        <f t="shared" si="6"/>
        <v>28</v>
      </c>
      <c r="R35" s="60">
        <f>VLOOKUP($A35,'Return Data'!$B$7:$R$2292,12,0)</f>
        <v>4.9348000000000001</v>
      </c>
      <c r="S35" s="61">
        <f t="shared" si="7"/>
        <v>27</v>
      </c>
      <c r="T35" s="60">
        <f>VLOOKUP($A35,'Return Data'!$B$7:$R$2292,13,0)</f>
        <v>4.702</v>
      </c>
      <c r="U35" s="61">
        <f t="shared" si="8"/>
        <v>21</v>
      </c>
      <c r="V35" s="60">
        <f>VLOOKUP($A35,'Return Data'!$B$7:$R$2292,17,0)</f>
        <v>4.3235999999999999</v>
      </c>
      <c r="W35" s="61">
        <f t="shared" si="9"/>
        <v>1</v>
      </c>
      <c r="X35" s="60">
        <f>VLOOKUP($A35,'Return Data'!$B$7:$R$2292,14,0)</f>
        <v>4.5331000000000001</v>
      </c>
      <c r="Y35" s="61">
        <f t="shared" si="12"/>
        <v>1</v>
      </c>
      <c r="Z35" s="60">
        <f>VLOOKUP($A35,'Return Data'!$B$7:$R$2292,16,0)</f>
        <v>7.5202</v>
      </c>
      <c r="AA35" s="62">
        <f t="shared" si="11"/>
        <v>1</v>
      </c>
    </row>
    <row r="36" spans="1:27" x14ac:dyDescent="0.3">
      <c r="A36" s="58" t="s">
        <v>257</v>
      </c>
      <c r="B36" s="59">
        <f>VLOOKUP($A36,'Return Data'!$B$7:$R$2292,3,0)</f>
        <v>44920</v>
      </c>
      <c r="C36" s="60">
        <f>VLOOKUP($A36,'Return Data'!$B$7:$R$2292,4,0)</f>
        <v>29.6296</v>
      </c>
      <c r="D36" s="60">
        <f>VLOOKUP($A36,'Return Data'!$B$7:$R$2292,5,0)</f>
        <v>6.1604000000000001</v>
      </c>
      <c r="E36" s="61">
        <f t="shared" si="0"/>
        <v>33</v>
      </c>
      <c r="F36" s="60">
        <f>VLOOKUP($A36,'Return Data'!$B$7:$R$2292,6,0)</f>
        <v>6.2035999999999998</v>
      </c>
      <c r="G36" s="61">
        <f t="shared" si="1"/>
        <v>30</v>
      </c>
      <c r="H36" s="60">
        <f>VLOOKUP($A36,'Return Data'!$B$7:$R$2292,7,0)</f>
        <v>6.3606999999999996</v>
      </c>
      <c r="I36" s="61">
        <f t="shared" si="2"/>
        <v>31</v>
      </c>
      <c r="J36" s="60">
        <f>VLOOKUP($A36,'Return Data'!$B$7:$R$2292,8,0)</f>
        <v>6.0944000000000003</v>
      </c>
      <c r="K36" s="61">
        <f t="shared" si="3"/>
        <v>31</v>
      </c>
      <c r="L36" s="60">
        <f>VLOOKUP($A36,'Return Data'!$B$7:$R$2292,9,0)</f>
        <v>6.1948999999999996</v>
      </c>
      <c r="M36" s="61">
        <f t="shared" si="4"/>
        <v>30</v>
      </c>
      <c r="N36" s="60">
        <f>VLOOKUP($A36,'Return Data'!$B$7:$R$2292,10,0)</f>
        <v>5.9652000000000003</v>
      </c>
      <c r="O36" s="61">
        <f t="shared" si="5"/>
        <v>29</v>
      </c>
      <c r="P36" s="60">
        <f>VLOOKUP($A36,'Return Data'!$B$7:$R$2292,11,0)</f>
        <v>5.4118000000000004</v>
      </c>
      <c r="Q36" s="61">
        <f t="shared" si="6"/>
        <v>29</v>
      </c>
      <c r="R36" s="60">
        <f>VLOOKUP($A36,'Return Data'!$B$7:$R$2292,12,0)</f>
        <v>4.8638000000000003</v>
      </c>
      <c r="S36" s="61">
        <f t="shared" si="7"/>
        <v>30</v>
      </c>
      <c r="T36" s="60">
        <f>VLOOKUP($A36,'Return Data'!$B$7:$R$2292,13,0)</f>
        <v>4.5339</v>
      </c>
      <c r="U36" s="61">
        <f t="shared" si="8"/>
        <v>30</v>
      </c>
      <c r="V36" s="60">
        <f>VLOOKUP($A36,'Return Data'!$B$7:$R$2292,17,0)</f>
        <v>3.8096000000000001</v>
      </c>
      <c r="W36" s="61">
        <f t="shared" si="9"/>
        <v>29</v>
      </c>
      <c r="X36" s="60">
        <f>VLOOKUP($A36,'Return Data'!$B$7:$R$2292,14,0)</f>
        <v>3.7363</v>
      </c>
      <c r="Y36" s="61">
        <f t="shared" si="12"/>
        <v>29</v>
      </c>
      <c r="Z36" s="60">
        <f>VLOOKUP($A36,'Return Data'!$B$7:$R$2292,16,0)</f>
        <v>6.6733000000000002</v>
      </c>
      <c r="AA36" s="62">
        <f t="shared" si="11"/>
        <v>22</v>
      </c>
    </row>
    <row r="37" spans="1:27" x14ac:dyDescent="0.3">
      <c r="A37" s="58" t="s">
        <v>1899</v>
      </c>
      <c r="B37" s="59">
        <f>VLOOKUP($A37,'Return Data'!$B$7:$R$2292,3,0)</f>
        <v>44920</v>
      </c>
      <c r="C37" s="60">
        <f>VLOOKUP($A37,'Return Data'!$B$7:$R$2292,4,0)</f>
        <v>3434.6192000000001</v>
      </c>
      <c r="D37" s="60">
        <f>VLOOKUP($A37,'Return Data'!$B$7:$R$2292,5,0)</f>
        <v>6.3806000000000003</v>
      </c>
      <c r="E37" s="61">
        <f t="shared" si="0"/>
        <v>28</v>
      </c>
      <c r="F37" s="60">
        <f>VLOOKUP($A37,'Return Data'!$B$7:$R$2292,6,0)</f>
        <v>6.4157999999999999</v>
      </c>
      <c r="G37" s="61">
        <f t="shared" si="1"/>
        <v>25</v>
      </c>
      <c r="H37" s="60">
        <f>VLOOKUP($A37,'Return Data'!$B$7:$R$2292,7,0)</f>
        <v>6.8752000000000004</v>
      </c>
      <c r="I37" s="61">
        <f t="shared" si="2"/>
        <v>4</v>
      </c>
      <c r="J37" s="60">
        <f>VLOOKUP($A37,'Return Data'!$B$7:$R$2292,8,0)</f>
        <v>6.4701000000000004</v>
      </c>
      <c r="K37" s="61">
        <f t="shared" si="3"/>
        <v>7</v>
      </c>
      <c r="L37" s="60">
        <f>VLOOKUP($A37,'Return Data'!$B$7:$R$2292,9,0)</f>
        <v>6.4382999999999999</v>
      </c>
      <c r="M37" s="61">
        <f t="shared" si="4"/>
        <v>11</v>
      </c>
      <c r="N37" s="60">
        <f>VLOOKUP($A37,'Return Data'!$B$7:$R$2292,10,0)</f>
        <v>6.1757999999999997</v>
      </c>
      <c r="O37" s="61">
        <f t="shared" si="5"/>
        <v>20</v>
      </c>
      <c r="P37" s="60">
        <f>VLOOKUP($A37,'Return Data'!$B$7:$R$2292,11,0)</f>
        <v>5.6200999999999999</v>
      </c>
      <c r="Q37" s="61">
        <f t="shared" si="6"/>
        <v>17</v>
      </c>
      <c r="R37" s="60">
        <f>VLOOKUP($A37,'Return Data'!$B$7:$R$2292,12,0)</f>
        <v>5.0597000000000003</v>
      </c>
      <c r="S37" s="61">
        <f t="shared" si="7"/>
        <v>19</v>
      </c>
      <c r="T37" s="60">
        <f>VLOOKUP($A37,'Return Data'!$B$7:$R$2292,13,0)</f>
        <v>4.6952999999999996</v>
      </c>
      <c r="U37" s="61">
        <f t="shared" si="8"/>
        <v>22</v>
      </c>
      <c r="V37" s="60">
        <f>VLOOKUP($A37,'Return Data'!$B$7:$R$2292,17,0)</f>
        <v>3.9782999999999999</v>
      </c>
      <c r="W37" s="61">
        <f t="shared" si="9"/>
        <v>18</v>
      </c>
      <c r="X37" s="60">
        <f>VLOOKUP($A37,'Return Data'!$B$7:$R$2292,14,0)</f>
        <v>4.0505000000000004</v>
      </c>
      <c r="Y37" s="61">
        <f t="shared" si="12"/>
        <v>17</v>
      </c>
      <c r="Z37" s="60">
        <f>VLOOKUP($A37,'Return Data'!$B$7:$R$2292,16,0)</f>
        <v>6.6550000000000002</v>
      </c>
      <c r="AA37" s="62">
        <f t="shared" si="11"/>
        <v>23</v>
      </c>
    </row>
    <row r="38" spans="1:27" x14ac:dyDescent="0.3">
      <c r="A38" s="58" t="s">
        <v>1866</v>
      </c>
      <c r="B38" s="59">
        <f>VLOOKUP($A38,'Return Data'!$B$7:$R$2292,3,0)</f>
        <v>44920</v>
      </c>
      <c r="C38" s="60">
        <f>VLOOKUP($A38,'Return Data'!$B$7:$R$2292,4,0)</f>
        <v>3099.0865600000002</v>
      </c>
      <c r="D38" s="60">
        <f>VLOOKUP($A38,'Return Data'!$B$7:$R$2292,5,0)</f>
        <v>6.4798</v>
      </c>
      <c r="E38" s="61">
        <f t="shared" si="0"/>
        <v>17</v>
      </c>
      <c r="F38" s="60">
        <f>VLOOKUP($A38,'Return Data'!$B$7:$R$2292,6,0)</f>
        <v>6.5279999999999996</v>
      </c>
      <c r="G38" s="61">
        <f t="shared" si="1"/>
        <v>11</v>
      </c>
      <c r="H38" s="60">
        <f>VLOOKUP($A38,'Return Data'!$B$7:$R$2292,7,0)</f>
        <v>6.6740000000000004</v>
      </c>
      <c r="I38" s="61">
        <f t="shared" si="2"/>
        <v>21</v>
      </c>
      <c r="J38" s="60">
        <f>VLOOKUP($A38,'Return Data'!$B$7:$R$2292,8,0)</f>
        <v>6.3912000000000004</v>
      </c>
      <c r="K38" s="61">
        <f t="shared" si="3"/>
        <v>18</v>
      </c>
      <c r="L38" s="60">
        <f>VLOOKUP($A38,'Return Data'!$B$7:$R$2292,9,0)</f>
        <v>6.3826000000000001</v>
      </c>
      <c r="M38" s="61">
        <f t="shared" si="4"/>
        <v>18</v>
      </c>
      <c r="N38" s="60">
        <f>VLOOKUP($A38,'Return Data'!$B$7:$R$2292,10,0)</f>
        <v>6.2259000000000002</v>
      </c>
      <c r="O38" s="61">
        <f t="shared" si="5"/>
        <v>12</v>
      </c>
      <c r="P38" s="60">
        <f>VLOOKUP($A38,'Return Data'!$B$7:$R$2292,11,0)</f>
        <v>5.6820000000000004</v>
      </c>
      <c r="Q38" s="61">
        <f t="shared" si="6"/>
        <v>8</v>
      </c>
      <c r="R38" s="60">
        <f>VLOOKUP($A38,'Return Data'!$B$7:$R$2292,12,0)</f>
        <v>5.1269999999999998</v>
      </c>
      <c r="S38" s="61">
        <f t="shared" si="7"/>
        <v>11</v>
      </c>
      <c r="T38" s="60">
        <f>VLOOKUP($A38,'Return Data'!$B$7:$R$2292,13,0)</f>
        <v>4.7572999999999999</v>
      </c>
      <c r="U38" s="61">
        <f t="shared" si="8"/>
        <v>14</v>
      </c>
      <c r="V38" s="60">
        <f>VLOOKUP($A38,'Return Data'!$B$7:$R$2292,17,0)</f>
        <v>3.9624999999999999</v>
      </c>
      <c r="W38" s="61">
        <f t="shared" si="9"/>
        <v>19</v>
      </c>
      <c r="X38" s="60">
        <f>VLOOKUP($A38,'Return Data'!$B$7:$R$2292,14,0)</f>
        <v>3.9039999999999999</v>
      </c>
      <c r="Y38" s="61">
        <f t="shared" si="12"/>
        <v>25</v>
      </c>
      <c r="Z38" s="60">
        <f>VLOOKUP($A38,'Return Data'!$B$7:$R$2292,16,0)</f>
        <v>6.3646000000000003</v>
      </c>
      <c r="AA38" s="62">
        <f t="shared" si="11"/>
        <v>25</v>
      </c>
    </row>
    <row r="39" spans="1:27" x14ac:dyDescent="0.3">
      <c r="A39" s="58" t="s">
        <v>262</v>
      </c>
      <c r="B39" s="59">
        <f>VLOOKUP($A39,'Return Data'!$B$7:$R$2292,3,0)</f>
        <v>44920</v>
      </c>
      <c r="C39" s="60">
        <f>VLOOKUP($A39,'Return Data'!$B$7:$R$2292,4,0)</f>
        <v>3457.0410999999999</v>
      </c>
      <c r="D39" s="60">
        <f>VLOOKUP($A39,'Return Data'!$B$7:$R$2292,5,0)</f>
        <v>6.3444000000000003</v>
      </c>
      <c r="E39" s="61">
        <f t="shared" si="0"/>
        <v>29</v>
      </c>
      <c r="F39" s="60">
        <f>VLOOKUP($A39,'Return Data'!$B$7:$R$2292,6,0)</f>
        <v>6.3842999999999996</v>
      </c>
      <c r="G39" s="61">
        <f t="shared" si="1"/>
        <v>27</v>
      </c>
      <c r="H39" s="60">
        <f>VLOOKUP($A39,'Return Data'!$B$7:$R$2292,7,0)</f>
        <v>6.6207000000000003</v>
      </c>
      <c r="I39" s="61">
        <f t="shared" si="2"/>
        <v>26</v>
      </c>
      <c r="J39" s="60">
        <f>VLOOKUP($A39,'Return Data'!$B$7:$R$2292,8,0)</f>
        <v>6.3445</v>
      </c>
      <c r="K39" s="61">
        <f t="shared" si="3"/>
        <v>26</v>
      </c>
      <c r="L39" s="60">
        <f>VLOOKUP($A39,'Return Data'!$B$7:$R$2292,9,0)</f>
        <v>6.3978999999999999</v>
      </c>
      <c r="M39" s="61">
        <f t="shared" si="4"/>
        <v>15</v>
      </c>
      <c r="N39" s="60">
        <f>VLOOKUP($A39,'Return Data'!$B$7:$R$2292,10,0)</f>
        <v>6.1765999999999996</v>
      </c>
      <c r="O39" s="61">
        <f t="shared" si="5"/>
        <v>19</v>
      </c>
      <c r="P39" s="60">
        <f>VLOOKUP($A39,'Return Data'!$B$7:$R$2292,11,0)</f>
        <v>5.5785</v>
      </c>
      <c r="Q39" s="61">
        <f t="shared" si="6"/>
        <v>24</v>
      </c>
      <c r="R39" s="60">
        <f>VLOOKUP($A39,'Return Data'!$B$7:$R$2292,12,0)</f>
        <v>5.0370999999999997</v>
      </c>
      <c r="S39" s="61">
        <f t="shared" si="7"/>
        <v>23</v>
      </c>
      <c r="T39" s="60">
        <f>VLOOKUP($A39,'Return Data'!$B$7:$R$2292,13,0)</f>
        <v>4.7032999999999996</v>
      </c>
      <c r="U39" s="61">
        <f t="shared" si="8"/>
        <v>19</v>
      </c>
      <c r="V39" s="60">
        <f>VLOOKUP($A39,'Return Data'!$B$7:$R$2292,17,0)</f>
        <v>3.9538000000000002</v>
      </c>
      <c r="W39" s="61">
        <f t="shared" si="9"/>
        <v>22</v>
      </c>
      <c r="X39" s="60">
        <f>VLOOKUP($A39,'Return Data'!$B$7:$R$2292,14,0)</f>
        <v>4.0770999999999997</v>
      </c>
      <c r="Y39" s="61">
        <f t="shared" si="12"/>
        <v>9</v>
      </c>
      <c r="Z39" s="60">
        <f>VLOOKUP($A39,'Return Data'!$B$7:$R$2292,16,0)</f>
        <v>7.0029000000000003</v>
      </c>
      <c r="AA39" s="62">
        <f t="shared" si="11"/>
        <v>8</v>
      </c>
    </row>
    <row r="40" spans="1:27" x14ac:dyDescent="0.3">
      <c r="A40" s="58" t="s">
        <v>263</v>
      </c>
      <c r="B40" s="59">
        <f>VLOOKUP($A40,'Return Data'!$B$7:$R$2292,3,0)</f>
        <v>44920</v>
      </c>
      <c r="C40" s="60">
        <f>VLOOKUP($A40,'Return Data'!$B$7:$R$2292,4,0)</f>
        <v>2109.8685999999998</v>
      </c>
      <c r="D40" s="60">
        <f>VLOOKUP($A40,'Return Data'!$B$7:$R$2292,5,0)</f>
        <v>6.5801999999999996</v>
      </c>
      <c r="E40" s="61">
        <f t="shared" si="0"/>
        <v>3</v>
      </c>
      <c r="F40" s="60">
        <f>VLOOKUP($A40,'Return Data'!$B$7:$R$2292,6,0)</f>
        <v>6.6177999999999999</v>
      </c>
      <c r="G40" s="61">
        <f t="shared" si="1"/>
        <v>3</v>
      </c>
      <c r="H40" s="60">
        <f>VLOOKUP($A40,'Return Data'!$B$7:$R$2292,7,0)</f>
        <v>6.9798999999999998</v>
      </c>
      <c r="I40" s="61">
        <f t="shared" si="2"/>
        <v>1</v>
      </c>
      <c r="J40" s="60">
        <f>VLOOKUP($A40,'Return Data'!$B$7:$R$2292,8,0)</f>
        <v>6.5403000000000002</v>
      </c>
      <c r="K40" s="61">
        <f t="shared" si="3"/>
        <v>1</v>
      </c>
      <c r="L40" s="60">
        <f>VLOOKUP($A40,'Return Data'!$B$7:$R$2292,9,0)</f>
        <v>6.4903000000000004</v>
      </c>
      <c r="M40" s="61">
        <f t="shared" si="4"/>
        <v>3</v>
      </c>
      <c r="N40" s="60">
        <f>VLOOKUP($A40,'Return Data'!$B$7:$R$2292,10,0)</f>
        <v>6.2931999999999997</v>
      </c>
      <c r="O40" s="61">
        <f t="shared" si="5"/>
        <v>5</v>
      </c>
      <c r="P40" s="60">
        <f>VLOOKUP($A40,'Return Data'!$B$7:$R$2292,11,0)</f>
        <v>5.6917</v>
      </c>
      <c r="Q40" s="61">
        <f t="shared" si="6"/>
        <v>7</v>
      </c>
      <c r="R40" s="60">
        <f>VLOOKUP($A40,'Return Data'!$B$7:$R$2292,12,0)</f>
        <v>5.1417999999999999</v>
      </c>
      <c r="S40" s="61">
        <f t="shared" si="7"/>
        <v>8</v>
      </c>
      <c r="T40" s="60">
        <f>VLOOKUP($A40,'Return Data'!$B$7:$R$2292,13,0)</f>
        <v>4.7744999999999997</v>
      </c>
      <c r="U40" s="61">
        <f t="shared" si="8"/>
        <v>8</v>
      </c>
      <c r="V40" s="60">
        <f>VLOOKUP($A40,'Return Data'!$B$7:$R$2292,17,0)</f>
        <v>4.0247000000000002</v>
      </c>
      <c r="W40" s="61">
        <f t="shared" si="9"/>
        <v>10</v>
      </c>
      <c r="X40" s="60">
        <f>VLOOKUP($A40,'Return Data'!$B$7:$R$2292,14,0)</f>
        <v>4.1256000000000004</v>
      </c>
      <c r="Y40" s="61">
        <f t="shared" si="12"/>
        <v>4</v>
      </c>
      <c r="Z40" s="60">
        <f>VLOOKUP($A40,'Return Data'!$B$7:$R$2292,16,0)</f>
        <v>6.6839000000000004</v>
      </c>
      <c r="AA40" s="62">
        <f t="shared" si="11"/>
        <v>21</v>
      </c>
    </row>
    <row r="41" spans="1:27" x14ac:dyDescent="0.3">
      <c r="A41" s="58" t="s">
        <v>264</v>
      </c>
      <c r="B41" s="59">
        <f>VLOOKUP($A41,'Return Data'!$B$7:$R$2292,3,0)</f>
        <v>44920</v>
      </c>
      <c r="C41" s="60">
        <f>VLOOKUP($A41,'Return Data'!$B$7:$R$2292,4,0)</f>
        <v>3598.0293000000001</v>
      </c>
      <c r="D41" s="60">
        <f>VLOOKUP($A41,'Return Data'!$B$7:$R$2292,5,0)</f>
        <v>6.4581</v>
      </c>
      <c r="E41" s="61">
        <f t="shared" si="0"/>
        <v>19</v>
      </c>
      <c r="F41" s="60">
        <f>VLOOKUP($A41,'Return Data'!$B$7:$R$2292,6,0)</f>
        <v>6.4992999999999999</v>
      </c>
      <c r="G41" s="61">
        <f t="shared" si="1"/>
        <v>14</v>
      </c>
      <c r="H41" s="60">
        <f>VLOOKUP($A41,'Return Data'!$B$7:$R$2292,7,0)</f>
        <v>6.6444999999999999</v>
      </c>
      <c r="I41" s="61">
        <f t="shared" si="2"/>
        <v>25</v>
      </c>
      <c r="J41" s="60">
        <f>VLOOKUP($A41,'Return Data'!$B$7:$R$2292,8,0)</f>
        <v>6.3674999999999997</v>
      </c>
      <c r="K41" s="61">
        <f t="shared" si="3"/>
        <v>21</v>
      </c>
      <c r="L41" s="60">
        <f>VLOOKUP($A41,'Return Data'!$B$7:$R$2292,9,0)</f>
        <v>6.3644999999999996</v>
      </c>
      <c r="M41" s="61">
        <f t="shared" si="4"/>
        <v>21</v>
      </c>
      <c r="N41" s="60">
        <f>VLOOKUP($A41,'Return Data'!$B$7:$R$2292,10,0)</f>
        <v>6.2267000000000001</v>
      </c>
      <c r="O41" s="61">
        <f t="shared" si="5"/>
        <v>11</v>
      </c>
      <c r="P41" s="60">
        <f>VLOOKUP($A41,'Return Data'!$B$7:$R$2292,11,0)</f>
        <v>5.6749000000000001</v>
      </c>
      <c r="Q41" s="61">
        <f t="shared" si="6"/>
        <v>10</v>
      </c>
      <c r="R41" s="60">
        <f>VLOOKUP($A41,'Return Data'!$B$7:$R$2292,12,0)</f>
        <v>5.1258999999999997</v>
      </c>
      <c r="S41" s="61">
        <f t="shared" si="7"/>
        <v>12</v>
      </c>
      <c r="T41" s="60">
        <f>VLOOKUP($A41,'Return Data'!$B$7:$R$2292,13,0)</f>
        <v>4.7652000000000001</v>
      </c>
      <c r="U41" s="61">
        <f t="shared" si="8"/>
        <v>10</v>
      </c>
      <c r="V41" s="60">
        <f>VLOOKUP($A41,'Return Data'!$B$7:$R$2292,17,0)</f>
        <v>4.0167000000000002</v>
      </c>
      <c r="W41" s="61">
        <f t="shared" si="9"/>
        <v>11</v>
      </c>
      <c r="X41" s="60">
        <f>VLOOKUP($A41,'Return Data'!$B$7:$R$2292,14,0)</f>
        <v>4.0766</v>
      </c>
      <c r="Y41" s="61">
        <f t="shared" si="12"/>
        <v>10</v>
      </c>
      <c r="Z41" s="60">
        <f>VLOOKUP($A41,'Return Data'!$B$7:$R$2292,16,0)</f>
        <v>6.8261000000000003</v>
      </c>
      <c r="AA41" s="62">
        <f t="shared" si="11"/>
        <v>19</v>
      </c>
    </row>
    <row r="42" spans="1:27" x14ac:dyDescent="0.3">
      <c r="A42" s="58" t="s">
        <v>1885</v>
      </c>
      <c r="B42" s="59">
        <f>VLOOKUP($A42,'Return Data'!$B$7:$R$2292,3,0)</f>
        <v>44920</v>
      </c>
      <c r="C42" s="60">
        <f>VLOOKUP($A42,'Return Data'!$B$7:$R$2292,4,0)</f>
        <v>1183.5779</v>
      </c>
      <c r="D42" s="60">
        <f>VLOOKUP($A42,'Return Data'!$B$7:$R$2292,5,0)</f>
        <v>6.1683000000000003</v>
      </c>
      <c r="E42" s="61">
        <f t="shared" si="0"/>
        <v>32</v>
      </c>
      <c r="F42" s="60">
        <f>VLOOKUP($A42,'Return Data'!$B$7:$R$2292,6,0)</f>
        <v>6.1966000000000001</v>
      </c>
      <c r="G42" s="61">
        <f t="shared" si="1"/>
        <v>32</v>
      </c>
      <c r="H42" s="60">
        <f>VLOOKUP($A42,'Return Data'!$B$7:$R$2292,7,0)</f>
        <v>6.4589999999999996</v>
      </c>
      <c r="I42" s="61">
        <f t="shared" si="2"/>
        <v>30</v>
      </c>
      <c r="J42" s="60">
        <f>VLOOKUP($A42,'Return Data'!$B$7:$R$2292,8,0)</f>
        <v>6.2398999999999996</v>
      </c>
      <c r="K42" s="61">
        <f t="shared" si="3"/>
        <v>30</v>
      </c>
      <c r="L42" s="60">
        <f>VLOOKUP($A42,'Return Data'!$B$7:$R$2292,9,0)</f>
        <v>6.2705000000000002</v>
      </c>
      <c r="M42" s="61">
        <f t="shared" si="4"/>
        <v>29</v>
      </c>
      <c r="N42" s="60">
        <f>VLOOKUP($A42,'Return Data'!$B$7:$R$2292,10,0)</f>
        <v>6.0551000000000004</v>
      </c>
      <c r="O42" s="61">
        <f t="shared" si="5"/>
        <v>28</v>
      </c>
      <c r="P42" s="60">
        <f>VLOOKUP($A42,'Return Data'!$B$7:$R$2292,11,0)</f>
        <v>5.4043000000000001</v>
      </c>
      <c r="Q42" s="61">
        <f t="shared" si="6"/>
        <v>30</v>
      </c>
      <c r="R42" s="60">
        <f>VLOOKUP($A42,'Return Data'!$B$7:$R$2292,12,0)</f>
        <v>4.7938000000000001</v>
      </c>
      <c r="S42" s="61">
        <f t="shared" si="7"/>
        <v>31</v>
      </c>
      <c r="T42" s="60">
        <f>VLOOKUP($A42,'Return Data'!$B$7:$R$2292,13,0)</f>
        <v>4.3830999999999998</v>
      </c>
      <c r="U42" s="61">
        <f t="shared" si="8"/>
        <v>32</v>
      </c>
      <c r="V42" s="60">
        <f>VLOOKUP($A42,'Return Data'!$B$7:$R$2292,17,0)</f>
        <v>3.6419999999999999</v>
      </c>
      <c r="W42" s="61">
        <f t="shared" si="9"/>
        <v>33</v>
      </c>
      <c r="X42" s="60">
        <f>VLOOKUP($A42,'Return Data'!$B$7:$R$2292,14,0)</f>
        <v>3.6461000000000001</v>
      </c>
      <c r="Y42" s="61">
        <f t="shared" si="12"/>
        <v>31</v>
      </c>
      <c r="Z42" s="60">
        <f>VLOOKUP($A42,'Return Data'!$B$7:$R$2292,16,0)</f>
        <v>4.3613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6.2547514285714279</v>
      </c>
      <c r="E44" s="60"/>
      <c r="F44" s="70">
        <f>AVERAGE(F8:F42)</f>
        <v>6.2723142857142848</v>
      </c>
      <c r="G44" s="60"/>
      <c r="H44" s="70">
        <f>AVERAGE(H8:H42)</f>
        <v>6.4873000000000003</v>
      </c>
      <c r="I44" s="60"/>
      <c r="J44" s="70">
        <f>AVERAGE(J8:J42)</f>
        <v>6.1779257142857151</v>
      </c>
      <c r="K44" s="60"/>
      <c r="L44" s="70">
        <f>AVERAGE(L8:L42)</f>
        <v>6.1694399999999989</v>
      </c>
      <c r="M44" s="60"/>
      <c r="N44" s="70">
        <f>AVERAGE(N8:N42)</f>
        <v>5.9720628571428591</v>
      </c>
      <c r="O44" s="60"/>
      <c r="P44" s="70">
        <f>AVERAGE(P8:P42)</f>
        <v>5.421074285714286</v>
      </c>
      <c r="Q44" s="60"/>
      <c r="R44" s="70">
        <f>AVERAGE(R8:R42)</f>
        <v>4.8945942857142857</v>
      </c>
      <c r="S44" s="60"/>
      <c r="T44" s="70">
        <f>AVERAGE(T8:T42)</f>
        <v>4.5489057142857146</v>
      </c>
      <c r="U44" s="60"/>
      <c r="V44" s="70">
        <f>AVERAGE(V8:V42)</f>
        <v>3.8298028571428566</v>
      </c>
      <c r="W44" s="60"/>
      <c r="X44" s="70">
        <f>AVERAGE(X8:X42)</f>
        <v>3.8649999999999998</v>
      </c>
      <c r="Y44" s="60"/>
      <c r="Z44" s="70">
        <f>AVERAGE(Z8:Z42)</f>
        <v>6.2568971428571416</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6.7888000000000002</v>
      </c>
      <c r="E46" s="90"/>
      <c r="F46" s="74">
        <f>MAX(F8:F42)</f>
        <v>6.7468000000000004</v>
      </c>
      <c r="G46" s="90"/>
      <c r="H46" s="74">
        <f>MAX(H8:H42)</f>
        <v>6.9798999999999998</v>
      </c>
      <c r="I46" s="90"/>
      <c r="J46" s="74">
        <f>MAX(J8:J42)</f>
        <v>6.5403000000000002</v>
      </c>
      <c r="K46" s="90"/>
      <c r="L46" s="74">
        <f>MAX(L8:L42)</f>
        <v>6.5823</v>
      </c>
      <c r="M46" s="90"/>
      <c r="N46" s="74">
        <f>MAX(N8:N42)</f>
        <v>6.3555999999999999</v>
      </c>
      <c r="O46" s="90"/>
      <c r="P46" s="74">
        <f>MAX(P8:P42)</f>
        <v>5.7619999999999996</v>
      </c>
      <c r="Q46" s="90"/>
      <c r="R46" s="74">
        <f>MAX(R8:R42)</f>
        <v>5.2610000000000001</v>
      </c>
      <c r="S46" s="90"/>
      <c r="T46" s="74">
        <f>MAX(T8:T42)</f>
        <v>5.0236000000000001</v>
      </c>
      <c r="U46" s="90"/>
      <c r="V46" s="74">
        <f>MAX(V8:V42)</f>
        <v>4.3235999999999999</v>
      </c>
      <c r="W46" s="90"/>
      <c r="X46" s="74">
        <f>MAX(X8:X42)</f>
        <v>4.5331000000000001</v>
      </c>
      <c r="Y46" s="90"/>
      <c r="Z46" s="74">
        <f>MAX(Z8:Z42)</f>
        <v>7.5202</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1807</v>
      </c>
      <c r="T5" s="98" t="s">
        <v>1808</v>
      </c>
      <c r="U5" s="98" t="s">
        <v>1809</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44918</v>
      </c>
      <c r="E7" s="177">
        <v>1030.2</v>
      </c>
      <c r="F7" s="177">
        <v>-1.7379</v>
      </c>
      <c r="G7" s="177">
        <v>-2.7938999999999998</v>
      </c>
      <c r="H7" s="177">
        <v>-2.4857</v>
      </c>
      <c r="I7" s="177">
        <v>-3.5249000000000001</v>
      </c>
      <c r="J7" s="177">
        <v>-2.6221000000000001</v>
      </c>
      <c r="K7" s="177">
        <v>-1.5894999999999999</v>
      </c>
      <c r="L7" s="177">
        <v>6.8815999999999997</v>
      </c>
      <c r="M7" s="177">
        <v>-4.7371999999999996</v>
      </c>
      <c r="N7" s="177">
        <v>-1.8594999999999999</v>
      </c>
      <c r="O7" s="177">
        <v>10.346500000000001</v>
      </c>
      <c r="P7" s="177">
        <v>5.9352</v>
      </c>
      <c r="Q7" s="177">
        <v>18.082799999999999</v>
      </c>
      <c r="R7" s="177">
        <v>10.6843</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44918</v>
      </c>
      <c r="E8" s="177">
        <v>1131</v>
      </c>
      <c r="F8" s="177">
        <v>-1.7359</v>
      </c>
      <c r="G8" s="177">
        <v>-2.7873999999999999</v>
      </c>
      <c r="H8" s="177">
        <v>-2.4706000000000001</v>
      </c>
      <c r="I8" s="177">
        <v>-3.4950000000000001</v>
      </c>
      <c r="J8" s="177">
        <v>-2.5571000000000002</v>
      </c>
      <c r="K8" s="177">
        <v>-1.4053</v>
      </c>
      <c r="L8" s="177">
        <v>7.2923</v>
      </c>
      <c r="M8" s="177">
        <v>-4.1768999999999998</v>
      </c>
      <c r="N8" s="177">
        <v>-1.0828</v>
      </c>
      <c r="O8" s="177">
        <v>11.213699999999999</v>
      </c>
      <c r="P8" s="177">
        <v>6.8429000000000002</v>
      </c>
      <c r="Q8" s="177">
        <v>12.505000000000001</v>
      </c>
      <c r="R8" s="177">
        <v>11.5479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44918</v>
      </c>
      <c r="E9" s="177">
        <v>15.88</v>
      </c>
      <c r="F9" s="177">
        <v>-1.1822999999999999</v>
      </c>
      <c r="G9" s="177">
        <v>-2.2166999999999999</v>
      </c>
      <c r="H9" s="177">
        <v>-1.8541000000000001</v>
      </c>
      <c r="I9" s="177">
        <v>-2.6364000000000001</v>
      </c>
      <c r="J9" s="177">
        <v>-2.2166999999999999</v>
      </c>
      <c r="K9" s="177">
        <v>-0.81200000000000006</v>
      </c>
      <c r="L9" s="177">
        <v>9.5928000000000004</v>
      </c>
      <c r="M9" s="177">
        <v>-0.75</v>
      </c>
      <c r="N9" s="177">
        <v>-3.7576000000000001</v>
      </c>
      <c r="O9" s="177">
        <v>11.2174</v>
      </c>
      <c r="P9" s="177"/>
      <c r="Q9" s="177">
        <v>11.148899999999999</v>
      </c>
      <c r="R9" s="177">
        <v>10.0166</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44918</v>
      </c>
      <c r="E10" s="177">
        <v>14.91</v>
      </c>
      <c r="F10" s="177">
        <v>-1.1928000000000001</v>
      </c>
      <c r="G10" s="177">
        <v>-2.2294999999999998</v>
      </c>
      <c r="H10" s="177">
        <v>-1.9078999999999999</v>
      </c>
      <c r="I10" s="177">
        <v>-2.6762000000000001</v>
      </c>
      <c r="J10" s="177">
        <v>-2.3576000000000001</v>
      </c>
      <c r="K10" s="177">
        <v>-1.1273</v>
      </c>
      <c r="L10" s="177">
        <v>8.9116</v>
      </c>
      <c r="M10" s="177">
        <v>-1.7139</v>
      </c>
      <c r="N10" s="177">
        <v>-5.0317999999999996</v>
      </c>
      <c r="O10" s="177">
        <v>9.7369000000000003</v>
      </c>
      <c r="P10" s="177"/>
      <c r="Q10" s="177">
        <v>9.5592000000000006</v>
      </c>
      <c r="R10" s="177">
        <v>8.5229999999999997</v>
      </c>
      <c r="T10" s="106"/>
      <c r="U10" s="107"/>
      <c r="V10" s="107"/>
      <c r="W10" s="107"/>
      <c r="X10" s="107"/>
      <c r="Y10" s="107"/>
      <c r="Z10" s="107"/>
      <c r="AA10" s="107"/>
      <c r="AB10" s="107"/>
      <c r="AC10" s="107"/>
      <c r="AD10" s="107"/>
      <c r="AE10" s="107"/>
      <c r="AF10" s="107"/>
      <c r="AG10" s="107"/>
      <c r="AH10" s="107"/>
    </row>
    <row r="11" spans="1:34" x14ac:dyDescent="0.3">
      <c r="A11" s="173" t="s">
        <v>473</v>
      </c>
      <c r="B11" s="173" t="s">
        <v>1961</v>
      </c>
      <c r="C11" s="173">
        <v>139527</v>
      </c>
      <c r="D11" s="176">
        <v>44918</v>
      </c>
      <c r="E11" s="177">
        <v>23.57</v>
      </c>
      <c r="F11" s="177">
        <v>-2.8841999999999999</v>
      </c>
      <c r="G11" s="177">
        <v>-5.0362999999999998</v>
      </c>
      <c r="H11" s="177">
        <v>-4.8060999999999998</v>
      </c>
      <c r="I11" s="177">
        <v>-5.1509</v>
      </c>
      <c r="J11" s="177">
        <v>-3.1635</v>
      </c>
      <c r="K11" s="177">
        <v>-2.0773000000000001</v>
      </c>
      <c r="L11" s="177">
        <v>12.8291</v>
      </c>
      <c r="M11" s="177">
        <v>0.2979</v>
      </c>
      <c r="N11" s="177">
        <v>-4.4976000000000003</v>
      </c>
      <c r="O11" s="177">
        <v>24.4541</v>
      </c>
      <c r="P11" s="177">
        <v>9.8914000000000009</v>
      </c>
      <c r="Q11" s="177">
        <v>14.2638</v>
      </c>
      <c r="R11" s="177">
        <v>21.296600000000002</v>
      </c>
      <c r="T11" s="106"/>
      <c r="U11" s="107"/>
      <c r="V11" s="107"/>
      <c r="W11" s="107"/>
      <c r="X11" s="107"/>
      <c r="Y11" s="107"/>
      <c r="Z11" s="107"/>
      <c r="AA11" s="107"/>
      <c r="AB11" s="107"/>
      <c r="AC11" s="107"/>
      <c r="AD11" s="107"/>
      <c r="AE11" s="107"/>
      <c r="AF11" s="107"/>
      <c r="AG11" s="107"/>
      <c r="AH11" s="107"/>
    </row>
    <row r="12" spans="1:34" x14ac:dyDescent="0.3">
      <c r="A12" s="173" t="s">
        <v>473</v>
      </c>
      <c r="B12" s="173" t="s">
        <v>1962</v>
      </c>
      <c r="C12" s="173">
        <v>139529</v>
      </c>
      <c r="D12" s="176">
        <v>44918</v>
      </c>
      <c r="E12" s="177">
        <v>22.27</v>
      </c>
      <c r="F12" s="177">
        <v>-2.8359999999999999</v>
      </c>
      <c r="G12" s="177">
        <v>-5.032</v>
      </c>
      <c r="H12" s="177">
        <v>-4.8291000000000004</v>
      </c>
      <c r="I12" s="177">
        <v>-5.1936999999999998</v>
      </c>
      <c r="J12" s="177">
        <v>-3.2160000000000002</v>
      </c>
      <c r="K12" s="177">
        <v>-2.3246000000000002</v>
      </c>
      <c r="L12" s="177">
        <v>12.247999999999999</v>
      </c>
      <c r="M12" s="177">
        <v>-0.44700000000000001</v>
      </c>
      <c r="N12" s="177">
        <v>-5.4352</v>
      </c>
      <c r="O12" s="177">
        <v>23.347000000000001</v>
      </c>
      <c r="P12" s="177">
        <v>8.9206000000000003</v>
      </c>
      <c r="Q12" s="177">
        <v>13.26</v>
      </c>
      <c r="R12" s="177">
        <v>20.175999999999998</v>
      </c>
      <c r="T12" s="106"/>
      <c r="U12" s="107"/>
      <c r="V12" s="107"/>
      <c r="W12" s="107"/>
      <c r="X12" s="107"/>
      <c r="Y12" s="107"/>
      <c r="Z12" s="107"/>
      <c r="AA12" s="107"/>
      <c r="AB12" s="107"/>
      <c r="AC12" s="107"/>
      <c r="AD12" s="107"/>
      <c r="AE12" s="107"/>
      <c r="AF12" s="107"/>
      <c r="AG12" s="107"/>
      <c r="AH12" s="107"/>
    </row>
    <row r="13" spans="1:34" x14ac:dyDescent="0.3">
      <c r="A13" s="173" t="s">
        <v>473</v>
      </c>
      <c r="B13" s="173" t="s">
        <v>1905</v>
      </c>
      <c r="C13" s="173">
        <v>150260</v>
      </c>
      <c r="D13" s="176">
        <v>44918</v>
      </c>
      <c r="E13" s="177">
        <v>20.452400000000001</v>
      </c>
      <c r="F13" s="177">
        <v>-1.6621999999999999</v>
      </c>
      <c r="G13" s="177">
        <v>-3.2572000000000001</v>
      </c>
      <c r="H13" s="177">
        <v>-3.0691999999999999</v>
      </c>
      <c r="I13" s="177">
        <v>-3.7507000000000001</v>
      </c>
      <c r="J13" s="177">
        <v>-2.2132000000000001</v>
      </c>
      <c r="K13" s="177">
        <v>1.5461</v>
      </c>
      <c r="L13" s="177">
        <v>11.991199999999999</v>
      </c>
      <c r="M13" s="177">
        <v>4.0994000000000002</v>
      </c>
      <c r="N13" s="177">
        <v>5.3395000000000001</v>
      </c>
      <c r="O13" s="177">
        <v>14.694000000000001</v>
      </c>
      <c r="P13" s="177">
        <v>12.7074</v>
      </c>
      <c r="Q13" s="177">
        <v>13.337300000000001</v>
      </c>
      <c r="R13" s="177">
        <v>14.9876</v>
      </c>
      <c r="T13" s="106"/>
      <c r="U13" s="107"/>
      <c r="V13" s="107"/>
      <c r="W13" s="107"/>
      <c r="X13" s="107"/>
      <c r="Y13" s="107"/>
      <c r="Z13" s="107"/>
      <c r="AA13" s="107"/>
      <c r="AB13" s="107"/>
      <c r="AC13" s="107"/>
      <c r="AD13" s="107"/>
      <c r="AE13" s="107"/>
      <c r="AF13" s="107"/>
      <c r="AG13" s="107"/>
      <c r="AH13" s="107"/>
    </row>
    <row r="14" spans="1:34" x14ac:dyDescent="0.3">
      <c r="A14" s="173" t="s">
        <v>473</v>
      </c>
      <c r="B14" s="173" t="s">
        <v>1906</v>
      </c>
      <c r="C14" s="173">
        <v>150258</v>
      </c>
      <c r="D14" s="176">
        <v>44918</v>
      </c>
      <c r="E14" s="177">
        <v>18.654699999999998</v>
      </c>
      <c r="F14" s="177">
        <v>-1.6661999999999999</v>
      </c>
      <c r="G14" s="177">
        <v>-3.2703000000000002</v>
      </c>
      <c r="H14" s="177">
        <v>-3.0994999999999999</v>
      </c>
      <c r="I14" s="177">
        <v>-3.8115000000000001</v>
      </c>
      <c r="J14" s="177">
        <v>-2.3456999999999999</v>
      </c>
      <c r="K14" s="177">
        <v>1.1402000000000001</v>
      </c>
      <c r="L14" s="177">
        <v>11.055099999999999</v>
      </c>
      <c r="M14" s="177">
        <v>2.7915000000000001</v>
      </c>
      <c r="N14" s="177">
        <v>3.5872000000000002</v>
      </c>
      <c r="O14" s="177">
        <v>12.788600000000001</v>
      </c>
      <c r="P14" s="177">
        <v>10.9079</v>
      </c>
      <c r="Q14" s="177">
        <v>11.5274</v>
      </c>
      <c r="R14" s="177">
        <v>13.039300000000001</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44918</v>
      </c>
      <c r="E17" s="177">
        <v>270.43</v>
      </c>
      <c r="F17" s="177">
        <v>-1.5042</v>
      </c>
      <c r="G17" s="177">
        <v>-2.6669999999999998</v>
      </c>
      <c r="H17" s="177">
        <v>-2.2801</v>
      </c>
      <c r="I17" s="177">
        <v>-3.2692999999999999</v>
      </c>
      <c r="J17" s="177">
        <v>-2.1987999999999999</v>
      </c>
      <c r="K17" s="177">
        <v>0.74129999999999996</v>
      </c>
      <c r="L17" s="177">
        <v>11.605</v>
      </c>
      <c r="M17" s="177">
        <v>3.2057000000000002</v>
      </c>
      <c r="N17" s="177">
        <v>2.2884000000000002</v>
      </c>
      <c r="O17" s="177">
        <v>14.8719</v>
      </c>
      <c r="P17" s="177">
        <v>11.942299999999999</v>
      </c>
      <c r="Q17" s="177">
        <v>14.230600000000001</v>
      </c>
      <c r="R17" s="177">
        <v>13.041700000000001</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44918</v>
      </c>
      <c r="E18" s="177">
        <v>246.12</v>
      </c>
      <c r="F18" s="177">
        <v>-1.5046999999999999</v>
      </c>
      <c r="G18" s="177">
        <v>-2.6732</v>
      </c>
      <c r="H18" s="177">
        <v>-2.2984</v>
      </c>
      <c r="I18" s="177">
        <v>-3.3117000000000001</v>
      </c>
      <c r="J18" s="177">
        <v>-2.2907000000000002</v>
      </c>
      <c r="K18" s="177">
        <v>0.44069999999999998</v>
      </c>
      <c r="L18" s="177">
        <v>10.934799999999999</v>
      </c>
      <c r="M18" s="177">
        <v>2.2603</v>
      </c>
      <c r="N18" s="177">
        <v>1.0386</v>
      </c>
      <c r="O18" s="177">
        <v>13.5069</v>
      </c>
      <c r="P18" s="177">
        <v>10.5924</v>
      </c>
      <c r="Q18" s="177">
        <v>11.3042</v>
      </c>
      <c r="R18" s="177">
        <v>11.6747</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44918</v>
      </c>
      <c r="E19" s="177">
        <v>248.67400000000001</v>
      </c>
      <c r="F19" s="177">
        <v>-1.5687</v>
      </c>
      <c r="G19" s="177">
        <v>-3.0922999999999998</v>
      </c>
      <c r="H19" s="177">
        <v>-2.6255000000000002</v>
      </c>
      <c r="I19" s="177">
        <v>-3.3687</v>
      </c>
      <c r="J19" s="177">
        <v>-2.2176999999999998</v>
      </c>
      <c r="K19" s="177">
        <v>-0.81920000000000004</v>
      </c>
      <c r="L19" s="177">
        <v>11.2377</v>
      </c>
      <c r="M19" s="177">
        <v>1.5547</v>
      </c>
      <c r="N19" s="177">
        <v>-2.2523</v>
      </c>
      <c r="O19" s="177">
        <v>12.629099999999999</v>
      </c>
      <c r="P19" s="177">
        <v>9.6172000000000004</v>
      </c>
      <c r="Q19" s="177">
        <v>13.1774</v>
      </c>
      <c r="R19" s="177">
        <v>11.0251</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44918</v>
      </c>
      <c r="E20" s="177">
        <v>227.14599999999999</v>
      </c>
      <c r="F20" s="177">
        <v>-1.5717000000000001</v>
      </c>
      <c r="G20" s="177">
        <v>-3.1004999999999998</v>
      </c>
      <c r="H20" s="177">
        <v>-2.6448999999999998</v>
      </c>
      <c r="I20" s="177">
        <v>-3.4062000000000001</v>
      </c>
      <c r="J20" s="177">
        <v>-2.2993999999999999</v>
      </c>
      <c r="K20" s="177">
        <v>-1.0761000000000001</v>
      </c>
      <c r="L20" s="177">
        <v>10.651300000000001</v>
      </c>
      <c r="M20" s="177">
        <v>0.75409999999999999</v>
      </c>
      <c r="N20" s="177">
        <v>-3.2675999999999998</v>
      </c>
      <c r="O20" s="177">
        <v>11.498200000000001</v>
      </c>
      <c r="P20" s="177">
        <v>8.5085999999999995</v>
      </c>
      <c r="Q20" s="177">
        <v>14.1539</v>
      </c>
      <c r="R20" s="177">
        <v>9.8894000000000002</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44918</v>
      </c>
      <c r="E21" s="177">
        <v>44.08</v>
      </c>
      <c r="F21" s="177">
        <v>-1.5411999999999999</v>
      </c>
      <c r="G21" s="177">
        <v>-2.9716</v>
      </c>
      <c r="H21" s="177">
        <v>-2.6501999999999999</v>
      </c>
      <c r="I21" s="177">
        <v>-3.206</v>
      </c>
      <c r="J21" s="177">
        <v>-1.8917999999999999</v>
      </c>
      <c r="K21" s="177">
        <v>2.2738</v>
      </c>
      <c r="L21" s="177">
        <v>13.843</v>
      </c>
      <c r="M21" s="177">
        <v>6.0635000000000003</v>
      </c>
      <c r="N21" s="177">
        <v>7.2766999999999999</v>
      </c>
      <c r="O21" s="177">
        <v>16.107900000000001</v>
      </c>
      <c r="P21" s="177">
        <v>12.0777</v>
      </c>
      <c r="Q21" s="177">
        <v>13.150700000000001</v>
      </c>
      <c r="R21" s="177">
        <v>18.126100000000001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44918</v>
      </c>
      <c r="E22" s="177">
        <v>39.979999999999997</v>
      </c>
      <c r="F22" s="177">
        <v>-1.5512999999999999</v>
      </c>
      <c r="G22" s="177">
        <v>-2.9847000000000001</v>
      </c>
      <c r="H22" s="177">
        <v>-2.6777000000000002</v>
      </c>
      <c r="I22" s="177">
        <v>-3.2898000000000001</v>
      </c>
      <c r="J22" s="177">
        <v>-2.0577999999999999</v>
      </c>
      <c r="K22" s="177">
        <v>1.7562</v>
      </c>
      <c r="L22" s="177">
        <v>12.715</v>
      </c>
      <c r="M22" s="177">
        <v>4.4683000000000002</v>
      </c>
      <c r="N22" s="177">
        <v>5.1551999999999998</v>
      </c>
      <c r="O22" s="177">
        <v>14.0221</v>
      </c>
      <c r="P22" s="177">
        <v>10.340999999999999</v>
      </c>
      <c r="Q22" s="177">
        <v>10.916600000000001</v>
      </c>
      <c r="R22" s="177">
        <v>15.8863</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44918</v>
      </c>
      <c r="E23" s="177">
        <v>180.85079999999999</v>
      </c>
      <c r="F23" s="177">
        <v>-1.4501999999999999</v>
      </c>
      <c r="G23" s="177">
        <v>-2.6564999999999999</v>
      </c>
      <c r="H23" s="177">
        <v>-2.4996</v>
      </c>
      <c r="I23" s="177">
        <v>-3.1747999999999998</v>
      </c>
      <c r="J23" s="177">
        <v>-2.0558000000000001</v>
      </c>
      <c r="K23" s="177">
        <v>2.0817000000000001</v>
      </c>
      <c r="L23" s="177">
        <v>12.9375</v>
      </c>
      <c r="M23" s="177">
        <v>6.0612000000000004</v>
      </c>
      <c r="N23" s="177">
        <v>4.1044999999999998</v>
      </c>
      <c r="O23" s="177">
        <v>13.2705</v>
      </c>
      <c r="P23" s="177">
        <v>9.0670000000000002</v>
      </c>
      <c r="Q23" s="177">
        <v>13.381600000000001</v>
      </c>
      <c r="R23" s="177">
        <v>13.9756</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44918</v>
      </c>
      <c r="E24" s="177">
        <v>201.0667</v>
      </c>
      <c r="F24" s="177">
        <v>-1.4474</v>
      </c>
      <c r="G24" s="177">
        <v>-2.6482000000000001</v>
      </c>
      <c r="H24" s="177">
        <v>-2.4803000000000002</v>
      </c>
      <c r="I24" s="177">
        <v>-3.1372</v>
      </c>
      <c r="J24" s="177">
        <v>-1.9752000000000001</v>
      </c>
      <c r="K24" s="177">
        <v>2.3340000000000001</v>
      </c>
      <c r="L24" s="177">
        <v>13.498900000000001</v>
      </c>
      <c r="M24" s="177">
        <v>6.8540000000000001</v>
      </c>
      <c r="N24" s="177">
        <v>5.1380999999999997</v>
      </c>
      <c r="O24" s="177">
        <v>14.405200000000001</v>
      </c>
      <c r="P24" s="177">
        <v>10.2341</v>
      </c>
      <c r="Q24" s="177">
        <v>13.837400000000001</v>
      </c>
      <c r="R24" s="177">
        <v>15.117800000000001</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44918</v>
      </c>
      <c r="E25" s="177">
        <v>84.004999999999995</v>
      </c>
      <c r="F25" s="177">
        <v>-1.5482</v>
      </c>
      <c r="G25" s="177">
        <v>-2.9988000000000001</v>
      </c>
      <c r="H25" s="177">
        <v>-2.7033</v>
      </c>
      <c r="I25" s="177">
        <v>-3.6076000000000001</v>
      </c>
      <c r="J25" s="177">
        <v>-1.9137</v>
      </c>
      <c r="K25" s="177">
        <v>2.7509000000000001</v>
      </c>
      <c r="L25" s="177">
        <v>14.315799999999999</v>
      </c>
      <c r="M25" s="177">
        <v>6.7054999999999998</v>
      </c>
      <c r="N25" s="177">
        <v>7.6325000000000003</v>
      </c>
      <c r="O25" s="177">
        <v>14.9338</v>
      </c>
      <c r="P25" s="177">
        <v>7.4964000000000004</v>
      </c>
      <c r="Q25" s="177">
        <v>12.757099999999999</v>
      </c>
      <c r="R25" s="177">
        <v>17.210999999999999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1655</v>
      </c>
      <c r="C26" s="173"/>
      <c r="D26" s="176">
        <v>44918</v>
      </c>
      <c r="E26" s="177">
        <v>84.004999999999995</v>
      </c>
      <c r="F26" s="177">
        <v>-1.5482</v>
      </c>
      <c r="G26" s="177">
        <v>-2.9988000000000001</v>
      </c>
      <c r="H26" s="177">
        <v>-2.7033</v>
      </c>
      <c r="I26" s="177">
        <v>-3.6076000000000001</v>
      </c>
      <c r="J26" s="177">
        <v>-1.9137</v>
      </c>
      <c r="K26" s="177">
        <v>2.7509000000000001</v>
      </c>
      <c r="L26" s="177">
        <v>14.315799999999999</v>
      </c>
      <c r="M26" s="177">
        <v>6.7054999999999998</v>
      </c>
      <c r="N26" s="177">
        <v>7.6325000000000003</v>
      </c>
      <c r="O26" s="177">
        <v>14.9338</v>
      </c>
      <c r="P26" s="177">
        <v>9.7510999999999992</v>
      </c>
      <c r="Q26" s="177">
        <v>15.3432</v>
      </c>
      <c r="R26" s="177">
        <v>17.210999999999999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1656</v>
      </c>
      <c r="C27" s="173">
        <v>119062</v>
      </c>
      <c r="D27" s="176">
        <v>44918</v>
      </c>
      <c r="E27" s="177">
        <v>89.572999999999993</v>
      </c>
      <c r="F27" s="177">
        <v>-1.5454000000000001</v>
      </c>
      <c r="G27" s="177">
        <v>-2.9923000000000002</v>
      </c>
      <c r="H27" s="177">
        <v>-2.6909000000000001</v>
      </c>
      <c r="I27" s="177">
        <v>-3.5844</v>
      </c>
      <c r="J27" s="177">
        <v>-1.8635999999999999</v>
      </c>
      <c r="K27" s="177">
        <v>2.9196</v>
      </c>
      <c r="L27" s="177">
        <v>14.693099999999999</v>
      </c>
      <c r="M27" s="177">
        <v>7.2306999999999997</v>
      </c>
      <c r="N27" s="177">
        <v>8.3316999999999997</v>
      </c>
      <c r="O27" s="177">
        <v>15.6661</v>
      </c>
      <c r="P27" s="177">
        <v>8.2524999999999995</v>
      </c>
      <c r="Q27" s="177">
        <v>12.1069</v>
      </c>
      <c r="R27" s="177">
        <v>17.9633</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44918</v>
      </c>
      <c r="E28" s="177">
        <v>89.572999999999993</v>
      </c>
      <c r="F28" s="177">
        <v>-1.5454000000000001</v>
      </c>
      <c r="G28" s="177">
        <v>-2.9923000000000002</v>
      </c>
      <c r="H28" s="177">
        <v>-2.6909000000000001</v>
      </c>
      <c r="I28" s="177">
        <v>-3.5844</v>
      </c>
      <c r="J28" s="177">
        <v>-1.8635999999999999</v>
      </c>
      <c r="K28" s="177">
        <v>2.9196</v>
      </c>
      <c r="L28" s="177">
        <v>14.693099999999999</v>
      </c>
      <c r="M28" s="177">
        <v>7.2306999999999997</v>
      </c>
      <c r="N28" s="177">
        <v>8.3316999999999997</v>
      </c>
      <c r="O28" s="177">
        <v>15.6661</v>
      </c>
      <c r="P28" s="177">
        <v>10.5832</v>
      </c>
      <c r="Q28" s="177">
        <v>15.075900000000001</v>
      </c>
      <c r="R28" s="177">
        <v>17.9633</v>
      </c>
      <c r="T28" s="106"/>
      <c r="U28" s="107"/>
      <c r="V28" s="107"/>
      <c r="W28" s="107"/>
      <c r="X28" s="107"/>
      <c r="Y28" s="107"/>
      <c r="Z28" s="107"/>
      <c r="AA28" s="107"/>
      <c r="AB28" s="107"/>
      <c r="AC28" s="107"/>
      <c r="AD28" s="107"/>
      <c r="AE28" s="107"/>
      <c r="AF28" s="107"/>
      <c r="AG28" s="107"/>
      <c r="AH28" s="107"/>
    </row>
    <row r="29" spans="1:34" x14ac:dyDescent="0.3">
      <c r="A29" s="173" t="s">
        <v>473</v>
      </c>
      <c r="B29" s="173" t="s">
        <v>2016</v>
      </c>
      <c r="C29" s="173">
        <v>151122</v>
      </c>
      <c r="D29" s="176">
        <v>44918</v>
      </c>
      <c r="E29" s="177">
        <v>39.563899999999997</v>
      </c>
      <c r="F29" s="177">
        <v>-1.6244000000000001</v>
      </c>
      <c r="G29" s="177">
        <v>-3.0346000000000002</v>
      </c>
      <c r="H29" s="177">
        <v>-2.8111999999999999</v>
      </c>
      <c r="I29" s="177">
        <v>-3.8313000000000001</v>
      </c>
      <c r="J29" s="177">
        <v>-2.8647</v>
      </c>
      <c r="K29" s="177">
        <v>-1.5333000000000001</v>
      </c>
      <c r="L29" s="177">
        <v>10.1568</v>
      </c>
      <c r="M29" s="177">
        <v>-1.4156</v>
      </c>
      <c r="N29" s="177">
        <v>-2.9512</v>
      </c>
      <c r="O29" s="177">
        <v>10.651400000000001</v>
      </c>
      <c r="P29" s="177">
        <v>7.3235999999999999</v>
      </c>
      <c r="Q29" s="177">
        <v>13.1419</v>
      </c>
      <c r="R29" s="177">
        <v>9.7927</v>
      </c>
      <c r="T29" s="106"/>
      <c r="U29" s="107"/>
      <c r="V29" s="107"/>
      <c r="W29" s="107"/>
      <c r="X29" s="107"/>
      <c r="Y29" s="107"/>
      <c r="Z29" s="107"/>
      <c r="AA29" s="107"/>
      <c r="AB29" s="107"/>
      <c r="AC29" s="107"/>
      <c r="AD29" s="107"/>
      <c r="AE29" s="107"/>
      <c r="AF29" s="107"/>
      <c r="AG29" s="107"/>
      <c r="AH29" s="107"/>
    </row>
    <row r="30" spans="1:34" x14ac:dyDescent="0.3">
      <c r="A30" s="173" t="s">
        <v>473</v>
      </c>
      <c r="B30" s="173" t="s">
        <v>2017</v>
      </c>
      <c r="C30" s="173">
        <v>151120</v>
      </c>
      <c r="D30" s="176">
        <v>44918</v>
      </c>
      <c r="E30" s="177">
        <v>35.762799999999999</v>
      </c>
      <c r="F30" s="177">
        <v>-1.627</v>
      </c>
      <c r="G30" s="177">
        <v>-3.0424000000000002</v>
      </c>
      <c r="H30" s="177">
        <v>-2.8300999999999998</v>
      </c>
      <c r="I30" s="177">
        <v>-3.8694000000000002</v>
      </c>
      <c r="J30" s="177">
        <v>-2.9466999999999999</v>
      </c>
      <c r="K30" s="177">
        <v>-1.7856000000000001</v>
      </c>
      <c r="L30" s="177">
        <v>9.5943000000000005</v>
      </c>
      <c r="M30" s="177">
        <v>-2.1698</v>
      </c>
      <c r="N30" s="177">
        <v>-3.9306000000000001</v>
      </c>
      <c r="O30" s="177">
        <v>9.5068000000000001</v>
      </c>
      <c r="P30" s="177">
        <v>6.2237999999999998</v>
      </c>
      <c r="Q30" s="177">
        <v>11.3209</v>
      </c>
      <c r="R30" s="177">
        <v>8.6913999999999998</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44918</v>
      </c>
      <c r="E33" s="177">
        <v>236.62</v>
      </c>
      <c r="F33" s="177">
        <v>-1.4985999999999999</v>
      </c>
      <c r="G33" s="177">
        <v>-2.6936</v>
      </c>
      <c r="H33" s="177">
        <v>-2.5813999999999999</v>
      </c>
      <c r="I33" s="177">
        <v>-3.0325000000000002</v>
      </c>
      <c r="J33" s="177">
        <v>-2.1463000000000001</v>
      </c>
      <c r="K33" s="177">
        <v>2.6017000000000001</v>
      </c>
      <c r="L33" s="177">
        <v>12.923500000000001</v>
      </c>
      <c r="M33" s="177">
        <v>5.4221000000000004</v>
      </c>
      <c r="N33" s="177">
        <v>10.9434</v>
      </c>
      <c r="O33" s="177">
        <v>19.448699999999999</v>
      </c>
      <c r="P33" s="177">
        <v>12.6052</v>
      </c>
      <c r="Q33" s="177">
        <v>14.6425</v>
      </c>
      <c r="R33" s="177">
        <v>25.790299999999998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44918</v>
      </c>
      <c r="E34" s="177">
        <v>258.61</v>
      </c>
      <c r="F34" s="177">
        <v>-1.4968999999999999</v>
      </c>
      <c r="G34" s="177">
        <v>-2.6867000000000001</v>
      </c>
      <c r="H34" s="177">
        <v>-2.5731000000000002</v>
      </c>
      <c r="I34" s="177">
        <v>-3.0116000000000001</v>
      </c>
      <c r="J34" s="177">
        <v>-2.101</v>
      </c>
      <c r="K34" s="177">
        <v>2.7494000000000001</v>
      </c>
      <c r="L34" s="177">
        <v>13.246600000000001</v>
      </c>
      <c r="M34" s="177">
        <v>5.8705999999999996</v>
      </c>
      <c r="N34" s="177">
        <v>11.566000000000001</v>
      </c>
      <c r="O34" s="177">
        <v>20.070599999999999</v>
      </c>
      <c r="P34" s="177">
        <v>13.3803</v>
      </c>
      <c r="Q34" s="177">
        <v>16.530999999999999</v>
      </c>
      <c r="R34" s="177">
        <v>26.444700000000001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44918</v>
      </c>
      <c r="E35" s="177">
        <v>15.7866</v>
      </c>
      <c r="F35" s="177">
        <v>-1.5295000000000001</v>
      </c>
      <c r="G35" s="177">
        <v>-2.8690000000000002</v>
      </c>
      <c r="H35" s="177">
        <v>-2.5476000000000001</v>
      </c>
      <c r="I35" s="177">
        <v>-3.2890999999999999</v>
      </c>
      <c r="J35" s="177">
        <v>-1.7023999999999999</v>
      </c>
      <c r="K35" s="177">
        <v>1.6752</v>
      </c>
      <c r="L35" s="177">
        <v>10.9537</v>
      </c>
      <c r="M35" s="177">
        <v>-0.05</v>
      </c>
      <c r="N35" s="177">
        <v>-1.2251000000000001</v>
      </c>
      <c r="O35" s="177">
        <v>11.4809</v>
      </c>
      <c r="P35" s="177">
        <v>5.3693</v>
      </c>
      <c r="Q35" s="177">
        <v>7.6843000000000004</v>
      </c>
      <c r="R35" s="177">
        <v>9.8681999999999999</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44918</v>
      </c>
      <c r="E36" s="177">
        <v>17.115300000000001</v>
      </c>
      <c r="F36" s="177">
        <v>-1.5275000000000001</v>
      </c>
      <c r="G36" s="177">
        <v>-2.8616000000000001</v>
      </c>
      <c r="H36" s="177">
        <v>-2.5301999999999998</v>
      </c>
      <c r="I36" s="177">
        <v>-3.2557999999999998</v>
      </c>
      <c r="J36" s="177">
        <v>-1.6316999999999999</v>
      </c>
      <c r="K36" s="177">
        <v>1.8992</v>
      </c>
      <c r="L36" s="177">
        <v>11.4495</v>
      </c>
      <c r="M36" s="177">
        <v>0.5806</v>
      </c>
      <c r="N36" s="177">
        <v>-0.38009999999999999</v>
      </c>
      <c r="O36" s="177">
        <v>12.415800000000001</v>
      </c>
      <c r="P36" s="177">
        <v>6.6601999999999997</v>
      </c>
      <c r="Q36" s="177">
        <v>9.1046999999999993</v>
      </c>
      <c r="R36" s="177">
        <v>10.8042</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44918</v>
      </c>
      <c r="E37" s="177">
        <v>18.559000000000001</v>
      </c>
      <c r="F37" s="177">
        <v>-1.4654</v>
      </c>
      <c r="G37" s="177">
        <v>-2.4238</v>
      </c>
      <c r="H37" s="177">
        <v>-2.1665999999999999</v>
      </c>
      <c r="I37" s="177">
        <v>-3.0912000000000002</v>
      </c>
      <c r="J37" s="177">
        <v>-2.0167999999999999</v>
      </c>
      <c r="K37" s="177">
        <v>0.3352</v>
      </c>
      <c r="L37" s="177">
        <v>11.599500000000001</v>
      </c>
      <c r="M37" s="177">
        <v>2.6493000000000002</v>
      </c>
      <c r="N37" s="177">
        <v>0.97389999999999999</v>
      </c>
      <c r="O37" s="177">
        <v>14.744199999999999</v>
      </c>
      <c r="P37" s="177">
        <v>9.3361000000000001</v>
      </c>
      <c r="Q37" s="177">
        <v>10.8874</v>
      </c>
      <c r="R37" s="177">
        <v>15.301399999999999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44918</v>
      </c>
      <c r="E38" s="177">
        <v>16.986000000000001</v>
      </c>
      <c r="F38" s="177">
        <v>-1.4676</v>
      </c>
      <c r="G38" s="177">
        <v>-2.4354</v>
      </c>
      <c r="H38" s="177">
        <v>-2.1938</v>
      </c>
      <c r="I38" s="177">
        <v>-3.1364000000000001</v>
      </c>
      <c r="J38" s="177">
        <v>-2.1204999999999998</v>
      </c>
      <c r="K38" s="177">
        <v>1.18E-2</v>
      </c>
      <c r="L38" s="177">
        <v>10.874700000000001</v>
      </c>
      <c r="M38" s="177">
        <v>1.7125999999999999</v>
      </c>
      <c r="N38" s="177">
        <v>-0.31690000000000002</v>
      </c>
      <c r="O38" s="177">
        <v>13.2835</v>
      </c>
      <c r="P38" s="177">
        <v>7.8468</v>
      </c>
      <c r="Q38" s="177">
        <v>9.2582000000000004</v>
      </c>
      <c r="R38" s="177">
        <v>13.870200000000001</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44918</v>
      </c>
      <c r="E39" s="177">
        <v>16.229399999999998</v>
      </c>
      <c r="F39" s="177">
        <v>-1.3806</v>
      </c>
      <c r="G39" s="177">
        <v>-2.3384</v>
      </c>
      <c r="H39" s="177">
        <v>-2.0146999999999999</v>
      </c>
      <c r="I39" s="177">
        <v>-2.9481000000000002</v>
      </c>
      <c r="J39" s="177">
        <v>-1.3049999999999999</v>
      </c>
      <c r="K39" s="177">
        <v>2.8452999999999999</v>
      </c>
      <c r="L39" s="177">
        <v>13.0977</v>
      </c>
      <c r="M39" s="177">
        <v>5.9215</v>
      </c>
      <c r="N39" s="177">
        <v>5.2026000000000003</v>
      </c>
      <c r="O39" s="177">
        <v>12.468299999999999</v>
      </c>
      <c r="P39" s="177"/>
      <c r="Q39" s="177">
        <v>12.767099999999999</v>
      </c>
      <c r="R39" s="177">
        <v>12.770899999999999</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44918</v>
      </c>
      <c r="E40" s="177">
        <v>15.023</v>
      </c>
      <c r="F40" s="177">
        <v>-1.3831</v>
      </c>
      <c r="G40" s="177">
        <v>-2.3452999999999999</v>
      </c>
      <c r="H40" s="177">
        <v>-2.032</v>
      </c>
      <c r="I40" s="177">
        <v>-2.9817</v>
      </c>
      <c r="J40" s="177">
        <v>-1.3579000000000001</v>
      </c>
      <c r="K40" s="177">
        <v>2.6301000000000001</v>
      </c>
      <c r="L40" s="177">
        <v>12.3971</v>
      </c>
      <c r="M40" s="177">
        <v>4.7497999999999996</v>
      </c>
      <c r="N40" s="177">
        <v>3.5255000000000001</v>
      </c>
      <c r="O40" s="177">
        <v>10.3932</v>
      </c>
      <c r="P40" s="177"/>
      <c r="Q40" s="177">
        <v>10.6264</v>
      </c>
      <c r="R40" s="177">
        <v>10.767200000000001</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44918</v>
      </c>
      <c r="E41" s="177">
        <v>15.2873</v>
      </c>
      <c r="F41" s="177">
        <v>-1.585</v>
      </c>
      <c r="G41" s="177">
        <v>-2.8712</v>
      </c>
      <c r="H41" s="177">
        <v>-2.5045000000000002</v>
      </c>
      <c r="I41" s="177">
        <v>-3.6492</v>
      </c>
      <c r="J41" s="177">
        <v>-2.0905</v>
      </c>
      <c r="K41" s="177">
        <v>-9.5399999999999999E-2</v>
      </c>
      <c r="L41" s="177">
        <v>11.5869</v>
      </c>
      <c r="M41" s="177">
        <v>2.9592999999999998</v>
      </c>
      <c r="N41" s="177">
        <v>0.55120000000000002</v>
      </c>
      <c r="O41" s="177">
        <v>10.5031</v>
      </c>
      <c r="P41" s="177"/>
      <c r="Q41" s="177">
        <v>9.9259000000000004</v>
      </c>
      <c r="R41" s="177">
        <v>11.032299999999999</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44918</v>
      </c>
      <c r="E42" s="177">
        <v>14.258100000000001</v>
      </c>
      <c r="F42" s="177">
        <v>-1.5894999999999999</v>
      </c>
      <c r="G42" s="177">
        <v>-2.8845999999999998</v>
      </c>
      <c r="H42" s="177">
        <v>-2.536</v>
      </c>
      <c r="I42" s="177">
        <v>-3.7115999999999998</v>
      </c>
      <c r="J42" s="177">
        <v>-2.2252999999999998</v>
      </c>
      <c r="K42" s="177">
        <v>-0.51149999999999995</v>
      </c>
      <c r="L42" s="177">
        <v>10.6686</v>
      </c>
      <c r="M42" s="177">
        <v>1.7034</v>
      </c>
      <c r="N42" s="177">
        <v>-1.0685</v>
      </c>
      <c r="O42" s="177">
        <v>8.7583000000000002</v>
      </c>
      <c r="P42" s="177"/>
      <c r="Q42" s="177">
        <v>8.2308000000000003</v>
      </c>
      <c r="R42" s="177">
        <v>9.2308000000000003</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44918</v>
      </c>
      <c r="E43" s="177">
        <v>212.43793046135201</v>
      </c>
      <c r="F43" s="177">
        <v>-1.8906000000000001</v>
      </c>
      <c r="G43" s="177">
        <v>-3.3250000000000002</v>
      </c>
      <c r="H43" s="177">
        <v>-2.8858999999999999</v>
      </c>
      <c r="I43" s="177">
        <v>-3.3967999999999998</v>
      </c>
      <c r="J43" s="177">
        <v>-1.0960000000000001</v>
      </c>
      <c r="K43" s="177">
        <v>3.5832000000000002</v>
      </c>
      <c r="L43" s="177">
        <v>15.475899999999999</v>
      </c>
      <c r="M43" s="177">
        <v>7.7187999999999999</v>
      </c>
      <c r="N43" s="177">
        <v>7.0415999999999999</v>
      </c>
      <c r="O43" s="177">
        <v>18.977</v>
      </c>
      <c r="P43" s="177">
        <v>9.7018000000000004</v>
      </c>
      <c r="Q43" s="177">
        <v>11.6431</v>
      </c>
      <c r="R43" s="177">
        <v>15.311299999999999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44918</v>
      </c>
      <c r="E44" s="177">
        <v>78.407300000000006</v>
      </c>
      <c r="F44" s="177">
        <v>-1.8871</v>
      </c>
      <c r="G44" s="177">
        <v>-3.3146</v>
      </c>
      <c r="H44" s="177">
        <v>-2.8616999999999999</v>
      </c>
      <c r="I44" s="177">
        <v>-3.3487</v>
      </c>
      <c r="J44" s="177">
        <v>-0.99050000000000005</v>
      </c>
      <c r="K44" s="177">
        <v>3.9056000000000002</v>
      </c>
      <c r="L44" s="177">
        <v>16.1584</v>
      </c>
      <c r="M44" s="177">
        <v>8.5617000000000001</v>
      </c>
      <c r="N44" s="177">
        <v>8.0984999999999996</v>
      </c>
      <c r="O44" s="177">
        <v>19.988900000000001</v>
      </c>
      <c r="P44" s="177">
        <v>10.634</v>
      </c>
      <c r="Q44" s="177">
        <v>12.1328</v>
      </c>
      <c r="R44" s="177">
        <v>16.331700000000001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1657</v>
      </c>
      <c r="C45" s="173">
        <v>133036</v>
      </c>
      <c r="D45" s="176">
        <v>44918</v>
      </c>
      <c r="E45" s="177">
        <v>41.046999999999997</v>
      </c>
      <c r="F45" s="177">
        <v>-1.4028</v>
      </c>
      <c r="G45" s="177">
        <v>-2.6537999999999999</v>
      </c>
      <c r="H45" s="177">
        <v>-2.2829999999999999</v>
      </c>
      <c r="I45" s="177">
        <v>-3.1431</v>
      </c>
      <c r="J45" s="177">
        <v>-1.6084000000000001</v>
      </c>
      <c r="K45" s="177">
        <v>0.55359999999999998</v>
      </c>
      <c r="L45" s="177">
        <v>11.4499</v>
      </c>
      <c r="M45" s="177">
        <v>4.1828000000000003</v>
      </c>
      <c r="N45" s="177">
        <v>4.3761999999999999</v>
      </c>
      <c r="O45" s="177">
        <v>15.4186</v>
      </c>
      <c r="P45" s="177">
        <v>10.519399999999999</v>
      </c>
      <c r="Q45" s="177">
        <v>10.897500000000001</v>
      </c>
      <c r="R45" s="177">
        <v>16.4467</v>
      </c>
      <c r="T45" s="106"/>
      <c r="U45" s="107"/>
      <c r="V45" s="107"/>
      <c r="W45" s="107"/>
      <c r="X45" s="107"/>
      <c r="Y45" s="107"/>
      <c r="Z45" s="107"/>
      <c r="AA45" s="107"/>
      <c r="AB45" s="107"/>
      <c r="AC45" s="107"/>
      <c r="AD45" s="107"/>
      <c r="AE45" s="107"/>
      <c r="AF45" s="107"/>
      <c r="AG45" s="107"/>
      <c r="AH45" s="107"/>
    </row>
    <row r="46" spans="1:34" x14ac:dyDescent="0.3">
      <c r="A46" s="173" t="s">
        <v>473</v>
      </c>
      <c r="B46" s="173" t="s">
        <v>1658</v>
      </c>
      <c r="C46" s="173">
        <v>133035</v>
      </c>
      <c r="D46" s="176">
        <v>44918</v>
      </c>
      <c r="E46" s="177">
        <v>46.572000000000003</v>
      </c>
      <c r="F46" s="177">
        <v>-1.3994</v>
      </c>
      <c r="G46" s="177">
        <v>-2.6402999999999999</v>
      </c>
      <c r="H46" s="177">
        <v>-2.2541000000000002</v>
      </c>
      <c r="I46" s="177">
        <v>-3.0901000000000001</v>
      </c>
      <c r="J46" s="177">
        <v>-1.4933000000000001</v>
      </c>
      <c r="K46" s="177">
        <v>0.91</v>
      </c>
      <c r="L46" s="177">
        <v>12.2433</v>
      </c>
      <c r="M46" s="177">
        <v>5.2998000000000003</v>
      </c>
      <c r="N46" s="177">
        <v>5.8670999999999998</v>
      </c>
      <c r="O46" s="177">
        <v>17.000900000000001</v>
      </c>
      <c r="P46" s="177">
        <v>11.9854</v>
      </c>
      <c r="Q46" s="177">
        <v>12.4345</v>
      </c>
      <c r="R46" s="177">
        <v>18.079999999999998</v>
      </c>
      <c r="T46" s="106"/>
      <c r="U46" s="107"/>
      <c r="V46" s="107"/>
      <c r="W46" s="107"/>
      <c r="X46" s="107"/>
      <c r="Y46" s="107"/>
      <c r="Z46" s="107"/>
      <c r="AA46" s="107"/>
      <c r="AB46" s="107"/>
      <c r="AC46" s="107"/>
      <c r="AD46" s="107"/>
      <c r="AE46" s="107"/>
      <c r="AF46" s="107"/>
      <c r="AG46" s="107"/>
      <c r="AH46" s="107"/>
    </row>
    <row r="47" spans="1:34" x14ac:dyDescent="0.3">
      <c r="A47" s="173" t="s">
        <v>473</v>
      </c>
      <c r="B47" s="173" t="s">
        <v>1783</v>
      </c>
      <c r="C47" s="173">
        <v>100286</v>
      </c>
      <c r="D47" s="176">
        <v>44918</v>
      </c>
      <c r="E47" s="177">
        <v>161.16101885759301</v>
      </c>
      <c r="F47" s="177">
        <v>-1.4018999999999999</v>
      </c>
      <c r="G47" s="177">
        <v>-2.6513</v>
      </c>
      <c r="H47" s="177">
        <v>-2.2806000000000002</v>
      </c>
      <c r="I47" s="177">
        <v>-3.1438000000000001</v>
      </c>
      <c r="J47" s="177">
        <v>-1.607</v>
      </c>
      <c r="K47" s="177">
        <v>0.5544</v>
      </c>
      <c r="L47" s="177">
        <v>11.448399999999999</v>
      </c>
      <c r="M47" s="177">
        <v>4.1849999999999996</v>
      </c>
      <c r="N47" s="177">
        <v>4.3788999999999998</v>
      </c>
      <c r="O47" s="177">
        <v>15.375299999999999</v>
      </c>
      <c r="P47" s="177">
        <v>10.197800000000001</v>
      </c>
      <c r="Q47" s="177">
        <v>12.7919</v>
      </c>
      <c r="R47" s="177">
        <v>16.4482</v>
      </c>
      <c r="T47" s="106"/>
      <c r="U47" s="107"/>
      <c r="V47" s="107"/>
      <c r="W47" s="107"/>
      <c r="X47" s="107"/>
      <c r="Y47" s="107"/>
      <c r="Z47" s="107"/>
      <c r="AA47" s="107"/>
      <c r="AB47" s="107"/>
      <c r="AC47" s="107"/>
      <c r="AD47" s="107"/>
      <c r="AE47" s="107"/>
      <c r="AF47" s="107"/>
      <c r="AG47" s="107"/>
      <c r="AH47" s="107"/>
    </row>
    <row r="48" spans="1:34" x14ac:dyDescent="0.3">
      <c r="A48" s="173" t="s">
        <v>473</v>
      </c>
      <c r="B48" s="173" t="s">
        <v>1784</v>
      </c>
      <c r="C48" s="173">
        <v>119767</v>
      </c>
      <c r="D48" s="176">
        <v>44918</v>
      </c>
      <c r="E48" s="177">
        <v>81.4710234397416</v>
      </c>
      <c r="F48" s="177">
        <v>-1.3987000000000001</v>
      </c>
      <c r="G48" s="177">
        <v>-2.6395</v>
      </c>
      <c r="H48" s="177">
        <v>-2.2528000000000001</v>
      </c>
      <c r="I48" s="177">
        <v>-3.0855999999999999</v>
      </c>
      <c r="J48" s="177">
        <v>-1.4905999999999999</v>
      </c>
      <c r="K48" s="177">
        <v>0.91549999999999998</v>
      </c>
      <c r="L48" s="177">
        <v>12.2469</v>
      </c>
      <c r="M48" s="177">
        <v>5.3038999999999996</v>
      </c>
      <c r="N48" s="177">
        <v>5.8700999999999999</v>
      </c>
      <c r="O48" s="177">
        <v>16.9573</v>
      </c>
      <c r="P48" s="177">
        <v>11.702199999999999</v>
      </c>
      <c r="Q48" s="177">
        <v>13.3133</v>
      </c>
      <c r="R48" s="177">
        <v>18.082100000000001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44918</v>
      </c>
      <c r="E49" s="177">
        <v>134.53100000000001</v>
      </c>
      <c r="F49" s="177">
        <v>-1.3814</v>
      </c>
      <c r="G49" s="177">
        <v>-2.3294999999999999</v>
      </c>
      <c r="H49" s="177">
        <v>-2.0127000000000002</v>
      </c>
      <c r="I49" s="177">
        <v>-3.3769</v>
      </c>
      <c r="J49" s="177">
        <v>-2.4348999999999998</v>
      </c>
      <c r="K49" s="177">
        <v>-0.20380000000000001</v>
      </c>
      <c r="L49" s="177">
        <v>8.2990999999999993</v>
      </c>
      <c r="M49" s="177">
        <v>0.51359999999999995</v>
      </c>
      <c r="N49" s="177">
        <v>-2.1036999999999999</v>
      </c>
      <c r="O49" s="177">
        <v>6.7770999999999999</v>
      </c>
      <c r="P49" s="177">
        <v>5.9307999999999996</v>
      </c>
      <c r="Q49" s="177">
        <v>8.4623000000000008</v>
      </c>
      <c r="R49" s="177">
        <v>6.5597000000000003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44918</v>
      </c>
      <c r="E50" s="177">
        <v>148.59440000000001</v>
      </c>
      <c r="F50" s="177">
        <v>-1.3786</v>
      </c>
      <c r="G50" s="177">
        <v>-2.3210000000000002</v>
      </c>
      <c r="H50" s="177">
        <v>-1.9926999999999999</v>
      </c>
      <c r="I50" s="177">
        <v>-3.3376000000000001</v>
      </c>
      <c r="J50" s="177">
        <v>-2.3494000000000002</v>
      </c>
      <c r="K50" s="177">
        <v>6.2799999999999995E-2</v>
      </c>
      <c r="L50" s="177">
        <v>8.8801000000000005</v>
      </c>
      <c r="M50" s="177">
        <v>1.3517999999999999</v>
      </c>
      <c r="N50" s="177">
        <v>-0.99539999999999995</v>
      </c>
      <c r="O50" s="177">
        <v>8.0373000000000001</v>
      </c>
      <c r="P50" s="177">
        <v>7.2243000000000004</v>
      </c>
      <c r="Q50" s="177">
        <v>9.5330999999999992</v>
      </c>
      <c r="R50" s="177">
        <v>7.8158000000000003</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44918</v>
      </c>
      <c r="E51" s="177">
        <v>18.397300000000001</v>
      </c>
      <c r="F51" s="177">
        <v>-1.4976</v>
      </c>
      <c r="G51" s="177">
        <v>-2.3881000000000001</v>
      </c>
      <c r="H51" s="177">
        <v>-2.1254</v>
      </c>
      <c r="I51" s="177">
        <v>-2.9908999999999999</v>
      </c>
      <c r="J51" s="177">
        <v>-1.9396</v>
      </c>
      <c r="K51" s="177">
        <v>1.9348000000000001</v>
      </c>
      <c r="L51" s="177">
        <v>13.4781</v>
      </c>
      <c r="M51" s="177">
        <v>4.6025999999999998</v>
      </c>
      <c r="N51" s="177">
        <v>6.0747999999999998</v>
      </c>
      <c r="O51" s="177">
        <v>18.608000000000001</v>
      </c>
      <c r="P51" s="177"/>
      <c r="Q51" s="177">
        <v>19.432700000000001</v>
      </c>
      <c r="R51" s="177">
        <v>19.1571</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44918</v>
      </c>
      <c r="E52" s="177">
        <v>17.230699999999999</v>
      </c>
      <c r="F52" s="177">
        <v>-1.5027999999999999</v>
      </c>
      <c r="G52" s="177">
        <v>-2.4043999999999999</v>
      </c>
      <c r="H52" s="177">
        <v>-2.1621999999999999</v>
      </c>
      <c r="I52" s="177">
        <v>-3.0642999999999998</v>
      </c>
      <c r="J52" s="177">
        <v>-2.1</v>
      </c>
      <c r="K52" s="177">
        <v>1.4269000000000001</v>
      </c>
      <c r="L52" s="177">
        <v>12.3429</v>
      </c>
      <c r="M52" s="177">
        <v>3.0278999999999998</v>
      </c>
      <c r="N52" s="177">
        <v>3.9647000000000001</v>
      </c>
      <c r="O52" s="177">
        <v>16.355399999999999</v>
      </c>
      <c r="P52" s="177"/>
      <c r="Q52" s="177">
        <v>17.1751</v>
      </c>
      <c r="R52" s="177">
        <v>16.844000000000001</v>
      </c>
      <c r="T52" s="106"/>
      <c r="U52" s="107"/>
      <c r="V52" s="107"/>
      <c r="W52" s="107"/>
      <c r="X52" s="107"/>
      <c r="Y52" s="107"/>
      <c r="Z52" s="107"/>
      <c r="AA52" s="107"/>
      <c r="AB52" s="107"/>
      <c r="AC52" s="107"/>
      <c r="AD52" s="107"/>
      <c r="AE52" s="107"/>
      <c r="AF52" s="107"/>
      <c r="AG52" s="107"/>
      <c r="AH52" s="107"/>
    </row>
    <row r="53" spans="1:34" x14ac:dyDescent="0.3">
      <c r="A53" s="173" t="s">
        <v>473</v>
      </c>
      <c r="B53" s="173" t="s">
        <v>1659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44918</v>
      </c>
      <c r="E57" s="177">
        <v>24.931999999999999</v>
      </c>
      <c r="F57" s="177">
        <v>-1.7225999999999999</v>
      </c>
      <c r="G57" s="177">
        <v>-2.9619</v>
      </c>
      <c r="H57" s="177">
        <v>-2.6739999999999999</v>
      </c>
      <c r="I57" s="177">
        <v>-3.4579</v>
      </c>
      <c r="J57" s="177">
        <v>-1.8116000000000001</v>
      </c>
      <c r="K57" s="177">
        <v>1.0989</v>
      </c>
      <c r="L57" s="177">
        <v>11.547599999999999</v>
      </c>
      <c r="M57" s="177">
        <v>3.6114000000000002</v>
      </c>
      <c r="N57" s="177">
        <v>2.9950000000000001</v>
      </c>
      <c r="O57" s="177">
        <v>13.7782</v>
      </c>
      <c r="P57" s="177">
        <v>11.5548</v>
      </c>
      <c r="Q57" s="177">
        <v>13.1244</v>
      </c>
      <c r="R57" s="177">
        <v>14.135</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44918</v>
      </c>
      <c r="E58" s="177">
        <v>22.12</v>
      </c>
      <c r="F58" s="177">
        <v>-1.7238</v>
      </c>
      <c r="G58" s="177">
        <v>-2.9697</v>
      </c>
      <c r="H58" s="177">
        <v>-2.6964999999999999</v>
      </c>
      <c r="I58" s="177">
        <v>-3.5030000000000001</v>
      </c>
      <c r="J58" s="177">
        <v>-1.9242999999999999</v>
      </c>
      <c r="K58" s="177">
        <v>0.75149999999999995</v>
      </c>
      <c r="L58" s="177">
        <v>10.777200000000001</v>
      </c>
      <c r="M58" s="177">
        <v>2.5451000000000001</v>
      </c>
      <c r="N58" s="177">
        <v>1.5797000000000001</v>
      </c>
      <c r="O58" s="177">
        <v>12.1585</v>
      </c>
      <c r="P58" s="177">
        <v>9.9003999999999994</v>
      </c>
      <c r="Q58" s="177">
        <v>11.3117</v>
      </c>
      <c r="R58" s="177">
        <v>12.533899999999999</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44918</v>
      </c>
      <c r="E59" s="177">
        <v>16.483699999999999</v>
      </c>
      <c r="F59" s="177">
        <v>-1.4881</v>
      </c>
      <c r="G59" s="177">
        <v>-2.5676999999999999</v>
      </c>
      <c r="H59" s="177">
        <v>-2.0872999999999999</v>
      </c>
      <c r="I59" s="177">
        <v>-3.1032000000000002</v>
      </c>
      <c r="J59" s="177">
        <v>-1.8815999999999999</v>
      </c>
      <c r="K59" s="177">
        <v>0.92889999999999995</v>
      </c>
      <c r="L59" s="177">
        <v>12.0151</v>
      </c>
      <c r="M59" s="177">
        <v>7.9241999999999999</v>
      </c>
      <c r="N59" s="177">
        <v>4.6052999999999997</v>
      </c>
      <c r="O59" s="177">
        <v>11.4946</v>
      </c>
      <c r="P59" s="177"/>
      <c r="Q59" s="177">
        <v>12.3965</v>
      </c>
      <c r="R59" s="177">
        <v>9.8874999999999993</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44918</v>
      </c>
      <c r="E60" s="177">
        <v>15.3972</v>
      </c>
      <c r="F60" s="177">
        <v>-1.492</v>
      </c>
      <c r="G60" s="177">
        <v>-2.5796000000000001</v>
      </c>
      <c r="H60" s="177">
        <v>-2.1151</v>
      </c>
      <c r="I60" s="177">
        <v>-3.1579999999999999</v>
      </c>
      <c r="J60" s="177">
        <v>-2.0011000000000001</v>
      </c>
      <c r="K60" s="177">
        <v>0.55179999999999996</v>
      </c>
      <c r="L60" s="177">
        <v>11.1759</v>
      </c>
      <c r="M60" s="177">
        <v>6.665</v>
      </c>
      <c r="N60" s="177">
        <v>2.9767999999999999</v>
      </c>
      <c r="O60" s="177">
        <v>9.6942000000000004</v>
      </c>
      <c r="P60" s="177"/>
      <c r="Q60" s="177">
        <v>10.6187</v>
      </c>
      <c r="R60" s="177">
        <v>8.1701999999999995</v>
      </c>
      <c r="T60" s="106"/>
      <c r="U60" s="107"/>
      <c r="V60" s="107"/>
      <c r="W60" s="107"/>
      <c r="X60" s="107"/>
      <c r="Y60" s="107"/>
      <c r="Z60" s="107"/>
      <c r="AA60" s="107"/>
      <c r="AB60" s="107"/>
      <c r="AC60" s="107"/>
      <c r="AD60" s="107"/>
      <c r="AE60" s="107"/>
      <c r="AF60" s="107"/>
      <c r="AG60" s="107"/>
      <c r="AH60" s="107"/>
    </row>
    <row r="61" spans="1:34" x14ac:dyDescent="0.3">
      <c r="A61" s="173" t="s">
        <v>473</v>
      </c>
      <c r="B61" s="173" t="s">
        <v>1814</v>
      </c>
      <c r="C61" s="173">
        <v>143163</v>
      </c>
      <c r="D61" s="176">
        <v>44918</v>
      </c>
      <c r="E61" s="177">
        <v>15.675000000000001</v>
      </c>
      <c r="F61" s="177">
        <v>-1.4057999999999999</v>
      </c>
      <c r="G61" s="177">
        <v>-2.5284</v>
      </c>
      <c r="H61" s="177">
        <v>-2.2244000000000002</v>
      </c>
      <c r="I61" s="177">
        <v>-2.9453999999999998</v>
      </c>
      <c r="J61" s="177">
        <v>-1.3462000000000001</v>
      </c>
      <c r="K61" s="177">
        <v>1.7988999999999999</v>
      </c>
      <c r="L61" s="177">
        <v>12.402699999999999</v>
      </c>
      <c r="M61" s="177">
        <v>4.5948000000000002</v>
      </c>
      <c r="N61" s="177">
        <v>4.7233999999999998</v>
      </c>
      <c r="O61" s="177">
        <v>11.094200000000001</v>
      </c>
      <c r="P61" s="177"/>
      <c r="Q61" s="177">
        <v>10.1442</v>
      </c>
      <c r="R61" s="177">
        <v>13.7776</v>
      </c>
      <c r="T61" s="106"/>
      <c r="U61" s="107"/>
      <c r="V61" s="107"/>
      <c r="W61" s="107"/>
      <c r="X61" s="107"/>
      <c r="Y61" s="107"/>
      <c r="Z61" s="107"/>
      <c r="AA61" s="107"/>
      <c r="AB61" s="107"/>
      <c r="AC61" s="107"/>
      <c r="AD61" s="107"/>
      <c r="AE61" s="107"/>
      <c r="AF61" s="107"/>
      <c r="AG61" s="107"/>
      <c r="AH61" s="107"/>
    </row>
    <row r="62" spans="1:34" x14ac:dyDescent="0.3">
      <c r="A62" s="173" t="s">
        <v>473</v>
      </c>
      <c r="B62" s="173" t="s">
        <v>1815</v>
      </c>
      <c r="C62" s="173">
        <v>143162</v>
      </c>
      <c r="D62" s="176">
        <v>44918</v>
      </c>
      <c r="E62" s="177">
        <v>14.427199999999999</v>
      </c>
      <c r="F62" s="177">
        <v>-1.4111</v>
      </c>
      <c r="G62" s="177">
        <v>-2.5438999999999998</v>
      </c>
      <c r="H62" s="177">
        <v>-2.2599999999999998</v>
      </c>
      <c r="I62" s="177">
        <v>-3.0163000000000002</v>
      </c>
      <c r="J62" s="177">
        <v>-1.5005999999999999</v>
      </c>
      <c r="K62" s="177">
        <v>1.3167</v>
      </c>
      <c r="L62" s="177">
        <v>11.3287</v>
      </c>
      <c r="M62" s="177">
        <v>3.117</v>
      </c>
      <c r="N62" s="177">
        <v>2.7614999999999998</v>
      </c>
      <c r="O62" s="177">
        <v>9.0823</v>
      </c>
      <c r="P62" s="177"/>
      <c r="Q62" s="177">
        <v>8.1975999999999996</v>
      </c>
      <c r="R62" s="177">
        <v>11.663</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44918</v>
      </c>
      <c r="E63" s="177">
        <v>69.1721</v>
      </c>
      <c r="F63" s="177">
        <v>-1.4034</v>
      </c>
      <c r="G63" s="177">
        <v>-2.5632999999999999</v>
      </c>
      <c r="H63" s="177">
        <v>-2.3237000000000001</v>
      </c>
      <c r="I63" s="177">
        <v>-3.1549</v>
      </c>
      <c r="J63" s="177">
        <v>-1.9345000000000001</v>
      </c>
      <c r="K63" s="177">
        <v>2.3877000000000002</v>
      </c>
      <c r="L63" s="177">
        <v>13.517099999999999</v>
      </c>
      <c r="M63" s="177">
        <v>5.4741</v>
      </c>
      <c r="N63" s="177">
        <v>6.1456</v>
      </c>
      <c r="O63" s="177">
        <v>8.3111999999999995</v>
      </c>
      <c r="P63" s="177">
        <v>4.5129000000000001</v>
      </c>
      <c r="Q63" s="177">
        <v>11.6516</v>
      </c>
      <c r="R63" s="177">
        <v>17.0244</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44918</v>
      </c>
      <c r="E64" s="177">
        <v>76.366799999999998</v>
      </c>
      <c r="F64" s="177">
        <v>-1.4013</v>
      </c>
      <c r="G64" s="177">
        <v>-2.5567000000000002</v>
      </c>
      <c r="H64" s="177">
        <v>-2.3083999999999998</v>
      </c>
      <c r="I64" s="177">
        <v>-3.1255999999999999</v>
      </c>
      <c r="J64" s="177">
        <v>-1.8713</v>
      </c>
      <c r="K64" s="177">
        <v>2.5869</v>
      </c>
      <c r="L64" s="177">
        <v>13.954599999999999</v>
      </c>
      <c r="M64" s="177">
        <v>6.0858999999999996</v>
      </c>
      <c r="N64" s="177">
        <v>6.9663000000000004</v>
      </c>
      <c r="O64" s="177">
        <v>9.1557999999999993</v>
      </c>
      <c r="P64" s="177">
        <v>5.4440999999999997</v>
      </c>
      <c r="Q64" s="177">
        <v>11.4915</v>
      </c>
      <c r="R64" s="177">
        <v>17.9361</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44918</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44918</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44918</v>
      </c>
      <c r="E69" s="177">
        <v>92.53</v>
      </c>
      <c r="F69" s="177">
        <v>-1.5952</v>
      </c>
      <c r="G69" s="177">
        <v>-2.6204999999999998</v>
      </c>
      <c r="H69" s="177">
        <v>-2.5487000000000002</v>
      </c>
      <c r="I69" s="177">
        <v>-3.2921999999999998</v>
      </c>
      <c r="J69" s="177">
        <v>-1.2592000000000001</v>
      </c>
      <c r="K69" s="177">
        <v>2.7198000000000002</v>
      </c>
      <c r="L69" s="177">
        <v>12.5122</v>
      </c>
      <c r="M69" s="177">
        <v>2.0627</v>
      </c>
      <c r="N69" s="177">
        <v>-3.6446999999999998</v>
      </c>
      <c r="O69" s="177">
        <v>8.7538</v>
      </c>
      <c r="P69" s="177">
        <v>6.5513000000000003</v>
      </c>
      <c r="Q69" s="177">
        <v>12.4979</v>
      </c>
      <c r="R69" s="177">
        <v>9.1477000000000004</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44918</v>
      </c>
      <c r="E70" s="177">
        <v>106.03</v>
      </c>
      <c r="F70" s="177">
        <v>-1.5871999999999999</v>
      </c>
      <c r="G70" s="177">
        <v>-2.6086</v>
      </c>
      <c r="H70" s="177">
        <v>-2.5190999999999999</v>
      </c>
      <c r="I70" s="177">
        <v>-3.2307999999999999</v>
      </c>
      <c r="J70" s="177">
        <v>-1.1283000000000001</v>
      </c>
      <c r="K70" s="177">
        <v>3.1621000000000001</v>
      </c>
      <c r="L70" s="177">
        <v>13.4617</v>
      </c>
      <c r="M70" s="177">
        <v>3.3330000000000002</v>
      </c>
      <c r="N70" s="177">
        <v>-2.0689000000000002</v>
      </c>
      <c r="O70" s="177">
        <v>10.544</v>
      </c>
      <c r="P70" s="177">
        <v>8.2293000000000003</v>
      </c>
      <c r="Q70" s="177">
        <v>11.1639</v>
      </c>
      <c r="R70" s="177">
        <v>10.959</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44918</v>
      </c>
      <c r="E71" s="177">
        <v>300.7466</v>
      </c>
      <c r="F71" s="177">
        <v>-2.8058000000000001</v>
      </c>
      <c r="G71" s="177">
        <v>-4.8221999999999996</v>
      </c>
      <c r="H71" s="177">
        <v>-4.3541999999999996</v>
      </c>
      <c r="I71" s="177">
        <v>-5.5896999999999997</v>
      </c>
      <c r="J71" s="177">
        <v>-3.8351999999999999</v>
      </c>
      <c r="K71" s="177">
        <v>-2.5657000000000001</v>
      </c>
      <c r="L71" s="177">
        <v>15.860900000000001</v>
      </c>
      <c r="M71" s="177">
        <v>10.3028</v>
      </c>
      <c r="N71" s="177">
        <v>9.7786000000000008</v>
      </c>
      <c r="O71" s="177">
        <v>29.055199999999999</v>
      </c>
      <c r="P71" s="177">
        <v>17.649699999999999</v>
      </c>
      <c r="Q71" s="177">
        <v>16.918700000000001</v>
      </c>
      <c r="R71" s="177">
        <v>27.200399999999998</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44918</v>
      </c>
      <c r="E72" s="177">
        <v>316.37419999999997</v>
      </c>
      <c r="F72" s="177">
        <v>-2.8014999999999999</v>
      </c>
      <c r="G72" s="177">
        <v>-4.8102</v>
      </c>
      <c r="H72" s="177">
        <v>-4.3254999999999999</v>
      </c>
      <c r="I72" s="177">
        <v>-5.5324</v>
      </c>
      <c r="J72" s="177">
        <v>-3.7086999999999999</v>
      </c>
      <c r="K72" s="177">
        <v>-2.1669999999999998</v>
      </c>
      <c r="L72" s="177">
        <v>16.851400000000002</v>
      </c>
      <c r="M72" s="177">
        <v>11.7278</v>
      </c>
      <c r="N72" s="177">
        <v>11.633699999999999</v>
      </c>
      <c r="O72" s="177">
        <v>30.270800000000001</v>
      </c>
      <c r="P72" s="177">
        <v>18.745999999999999</v>
      </c>
      <c r="Q72" s="177">
        <v>17.487500000000001</v>
      </c>
      <c r="R72" s="177">
        <v>28.316400000000002</v>
      </c>
      <c r="T72" s="106"/>
      <c r="U72" s="107"/>
      <c r="V72" s="107"/>
      <c r="W72" s="107"/>
      <c r="X72" s="107"/>
      <c r="Y72" s="107"/>
      <c r="Z72" s="107"/>
      <c r="AA72" s="107"/>
      <c r="AB72" s="107"/>
      <c r="AC72" s="107"/>
      <c r="AD72" s="107"/>
      <c r="AE72" s="107"/>
      <c r="AF72" s="107"/>
      <c r="AG72" s="107"/>
      <c r="AH72" s="107"/>
    </row>
    <row r="73" spans="1:34" x14ac:dyDescent="0.3">
      <c r="A73" s="173" t="s">
        <v>473</v>
      </c>
      <c r="B73" s="173" t="s">
        <v>1662</v>
      </c>
      <c r="C73" s="173">
        <v>119609</v>
      </c>
      <c r="D73" s="176">
        <v>44918</v>
      </c>
      <c r="E73" s="177">
        <v>222.1078</v>
      </c>
      <c r="F73" s="177">
        <v>-1.3705000000000001</v>
      </c>
      <c r="G73" s="177">
        <v>-2.2027999999999999</v>
      </c>
      <c r="H73" s="177">
        <v>-1.863</v>
      </c>
      <c r="I73" s="177">
        <v>-2.6671</v>
      </c>
      <c r="J73" s="177">
        <v>-1.6462000000000001</v>
      </c>
      <c r="K73" s="177">
        <v>5.0500000000000003E-2</v>
      </c>
      <c r="L73" s="177">
        <v>10.4633</v>
      </c>
      <c r="M73" s="177">
        <v>1.6471</v>
      </c>
      <c r="N73" s="177">
        <v>2.782</v>
      </c>
      <c r="O73" s="177">
        <v>12.764200000000001</v>
      </c>
      <c r="P73" s="177">
        <v>10.647</v>
      </c>
      <c r="Q73" s="177">
        <v>14.656000000000001</v>
      </c>
      <c r="R73" s="177">
        <v>13.397600000000001</v>
      </c>
      <c r="T73" s="106"/>
      <c r="U73" s="107"/>
      <c r="V73" s="107"/>
      <c r="W73" s="107"/>
      <c r="X73" s="107"/>
      <c r="Y73" s="107"/>
      <c r="Z73" s="107"/>
      <c r="AA73" s="107"/>
      <c r="AB73" s="107"/>
      <c r="AC73" s="107"/>
      <c r="AD73" s="107"/>
      <c r="AE73" s="107"/>
      <c r="AF73" s="107"/>
      <c r="AG73" s="107"/>
      <c r="AH73" s="107"/>
    </row>
    <row r="74" spans="1:34" x14ac:dyDescent="0.3">
      <c r="A74" s="173" t="s">
        <v>473</v>
      </c>
      <c r="B74" s="173" t="s">
        <v>1785</v>
      </c>
      <c r="C74" s="173">
        <v>119604</v>
      </c>
      <c r="D74" s="176">
        <v>44918</v>
      </c>
      <c r="E74" s="177">
        <v>98.798417859355197</v>
      </c>
      <c r="F74" s="177">
        <v>-1.3705000000000001</v>
      </c>
      <c r="G74" s="177">
        <v>-2.2027999999999999</v>
      </c>
      <c r="H74" s="177">
        <v>-1.863</v>
      </c>
      <c r="I74" s="177">
        <v>-2.6671999999999998</v>
      </c>
      <c r="J74" s="177">
        <v>-1.6462000000000001</v>
      </c>
      <c r="K74" s="177">
        <v>5.0500000000000003E-2</v>
      </c>
      <c r="L74" s="177">
        <v>10.4633</v>
      </c>
      <c r="M74" s="177">
        <v>1.6475</v>
      </c>
      <c r="N74" s="177">
        <v>2.7825000000000002</v>
      </c>
      <c r="O74" s="177">
        <v>12.633900000000001</v>
      </c>
      <c r="P74" s="177">
        <v>10.486700000000001</v>
      </c>
      <c r="Q74" s="177">
        <v>14.57</v>
      </c>
      <c r="R74" s="177">
        <v>13.398199999999999</v>
      </c>
      <c r="T74" s="106"/>
      <c r="U74" s="107"/>
      <c r="V74" s="107"/>
      <c r="W74" s="107"/>
      <c r="X74" s="107"/>
      <c r="Y74" s="107"/>
      <c r="Z74" s="107"/>
      <c r="AA74" s="107"/>
      <c r="AB74" s="107"/>
      <c r="AC74" s="107"/>
      <c r="AD74" s="107"/>
      <c r="AE74" s="107"/>
      <c r="AF74" s="107"/>
      <c r="AG74" s="107"/>
      <c r="AH74" s="107"/>
    </row>
    <row r="75" spans="1:34" x14ac:dyDescent="0.3">
      <c r="A75" s="173" t="s">
        <v>473</v>
      </c>
      <c r="B75" s="173" t="s">
        <v>1663</v>
      </c>
      <c r="C75" s="173">
        <v>102885</v>
      </c>
      <c r="D75" s="176">
        <v>44918</v>
      </c>
      <c r="E75" s="177">
        <v>485.982790818154</v>
      </c>
      <c r="F75" s="177">
        <v>-1.3722000000000001</v>
      </c>
      <c r="G75" s="177">
        <v>-2.2081</v>
      </c>
      <c r="H75" s="177">
        <v>-1.8754</v>
      </c>
      <c r="I75" s="177">
        <v>-2.6918000000000002</v>
      </c>
      <c r="J75" s="177">
        <v>-1.7001999999999999</v>
      </c>
      <c r="K75" s="177">
        <v>-0.1227</v>
      </c>
      <c r="L75" s="177">
        <v>10.085100000000001</v>
      </c>
      <c r="M75" s="177">
        <v>1.1259999999999999</v>
      </c>
      <c r="N75" s="177">
        <v>2.0688</v>
      </c>
      <c r="O75" s="177">
        <v>11.9907</v>
      </c>
      <c r="P75" s="177">
        <v>9.8369999999999997</v>
      </c>
      <c r="Q75" s="177">
        <v>15.4542</v>
      </c>
      <c r="R75" s="177">
        <v>12.600899999999999</v>
      </c>
      <c r="T75" s="106"/>
      <c r="U75" s="107"/>
      <c r="V75" s="107"/>
      <c r="W75" s="107"/>
      <c r="X75" s="107"/>
      <c r="Y75" s="107"/>
      <c r="Z75" s="107"/>
      <c r="AA75" s="107"/>
      <c r="AB75" s="107"/>
      <c r="AC75" s="107"/>
      <c r="AD75" s="107"/>
      <c r="AE75" s="107"/>
      <c r="AF75" s="107"/>
      <c r="AG75" s="107"/>
      <c r="AH75" s="107"/>
    </row>
    <row r="76" spans="1:34" x14ac:dyDescent="0.3">
      <c r="A76" s="173" t="s">
        <v>473</v>
      </c>
      <c r="B76" s="173" t="s">
        <v>1786</v>
      </c>
      <c r="C76" s="173">
        <v>101551</v>
      </c>
      <c r="D76" s="176">
        <v>44918</v>
      </c>
      <c r="E76" s="177">
        <v>439.19544480676001</v>
      </c>
      <c r="F76" s="177">
        <v>-1.3723000000000001</v>
      </c>
      <c r="G76" s="177">
        <v>-2.2080000000000002</v>
      </c>
      <c r="H76" s="177">
        <v>-1.8754999999999999</v>
      </c>
      <c r="I76" s="177">
        <v>-2.6918000000000002</v>
      </c>
      <c r="J76" s="177">
        <v>-1.7001999999999999</v>
      </c>
      <c r="K76" s="177">
        <v>-0.1226</v>
      </c>
      <c r="L76" s="177">
        <v>10.0854</v>
      </c>
      <c r="M76" s="177">
        <v>1.1262000000000001</v>
      </c>
      <c r="N76" s="177">
        <v>2.0695999999999999</v>
      </c>
      <c r="O76" s="177">
        <v>11.8636</v>
      </c>
      <c r="P76" s="177">
        <v>9.6776999999999997</v>
      </c>
      <c r="Q76" s="177">
        <v>15.039099999999999</v>
      </c>
      <c r="R76" s="177">
        <v>12.6023</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44918</v>
      </c>
      <c r="E77" s="177">
        <v>24.997699999999998</v>
      </c>
      <c r="F77" s="177">
        <v>-1.944</v>
      </c>
      <c r="G77" s="177">
        <v>-3.4967999999999999</v>
      </c>
      <c r="H77" s="177">
        <v>-2.9735999999999998</v>
      </c>
      <c r="I77" s="177">
        <v>-4.1547000000000001</v>
      </c>
      <c r="J77" s="177">
        <v>-3.0085999999999999</v>
      </c>
      <c r="K77" s="177">
        <v>-0.45829999999999999</v>
      </c>
      <c r="L77" s="177">
        <v>9.2337000000000007</v>
      </c>
      <c r="M77" s="177">
        <v>2.5920999999999998</v>
      </c>
      <c r="N77" s="177">
        <v>3.0110999999999999</v>
      </c>
      <c r="O77" s="177">
        <v>10.425000000000001</v>
      </c>
      <c r="P77" s="177">
        <v>8.6715</v>
      </c>
      <c r="Q77" s="177">
        <v>10.6584</v>
      </c>
      <c r="R77" s="177">
        <v>9.8628</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44918</v>
      </c>
      <c r="E78" s="177">
        <v>22.777899999999999</v>
      </c>
      <c r="F78" s="177">
        <v>-1.9482999999999999</v>
      </c>
      <c r="G78" s="177">
        <v>-3.5091999999999999</v>
      </c>
      <c r="H78" s="177">
        <v>-3.0017999999999998</v>
      </c>
      <c r="I78" s="177">
        <v>-4.2107999999999999</v>
      </c>
      <c r="J78" s="177">
        <v>-3.1301000000000001</v>
      </c>
      <c r="K78" s="177">
        <v>-0.83630000000000004</v>
      </c>
      <c r="L78" s="177">
        <v>8.4041999999999994</v>
      </c>
      <c r="M78" s="177">
        <v>1.4271</v>
      </c>
      <c r="N78" s="177">
        <v>1.4633</v>
      </c>
      <c r="O78" s="177">
        <v>8.7661999999999995</v>
      </c>
      <c r="P78" s="177">
        <v>7.1856</v>
      </c>
      <c r="Q78" s="177">
        <v>9.5287000000000006</v>
      </c>
      <c r="R78" s="177">
        <v>8.2151999999999994</v>
      </c>
      <c r="T78" s="106"/>
      <c r="U78" s="107"/>
      <c r="V78" s="107"/>
      <c r="W78" s="107"/>
      <c r="X78" s="107"/>
      <c r="Y78" s="107"/>
      <c r="Z78" s="107"/>
      <c r="AA78" s="107"/>
      <c r="AB78" s="107"/>
      <c r="AC78" s="107"/>
      <c r="AD78" s="107"/>
      <c r="AE78" s="107"/>
      <c r="AF78" s="107"/>
      <c r="AG78" s="107"/>
      <c r="AH78" s="107"/>
    </row>
    <row r="79" spans="1:34" x14ac:dyDescent="0.3">
      <c r="A79" s="173" t="s">
        <v>473</v>
      </c>
      <c r="B79" s="173" t="s">
        <v>1848</v>
      </c>
      <c r="C79" s="173">
        <v>149599</v>
      </c>
      <c r="D79" s="176">
        <v>44918</v>
      </c>
      <c r="E79" s="177">
        <v>113.95950000000001</v>
      </c>
      <c r="F79" s="177">
        <v>-1.583</v>
      </c>
      <c r="G79" s="177">
        <v>-2.6082999999999998</v>
      </c>
      <c r="H79" s="177">
        <v>-2.3641999999999999</v>
      </c>
      <c r="I79" s="177">
        <v>-3.2631000000000001</v>
      </c>
      <c r="J79" s="177">
        <v>-1.8856999999999999</v>
      </c>
      <c r="K79" s="177">
        <v>0.74690000000000001</v>
      </c>
      <c r="L79" s="177">
        <v>12.0427</v>
      </c>
      <c r="M79" s="177">
        <v>4.1486999999999998</v>
      </c>
      <c r="N79" s="177">
        <v>2.8422999999999998</v>
      </c>
      <c r="O79" s="177">
        <v>13.877700000000001</v>
      </c>
      <c r="P79" s="177">
        <v>8.3643999999999998</v>
      </c>
      <c r="Q79" s="177">
        <v>11.181699999999999</v>
      </c>
      <c r="R79" s="177">
        <v>14.037800000000001</v>
      </c>
      <c r="T79" s="106"/>
      <c r="U79" s="107"/>
      <c r="V79" s="107"/>
      <c r="W79" s="107"/>
      <c r="X79" s="107"/>
      <c r="Y79" s="107"/>
      <c r="Z79" s="107"/>
      <c r="AA79" s="107"/>
      <c r="AB79" s="107"/>
      <c r="AC79" s="107"/>
      <c r="AD79" s="107"/>
      <c r="AE79" s="107"/>
      <c r="AF79" s="107"/>
      <c r="AG79" s="107"/>
      <c r="AH79" s="107"/>
    </row>
    <row r="80" spans="1:34" x14ac:dyDescent="0.3">
      <c r="A80" s="173" t="s">
        <v>473</v>
      </c>
      <c r="B80" s="173" t="s">
        <v>1849</v>
      </c>
      <c r="C80" s="173">
        <v>149601</v>
      </c>
      <c r="D80" s="176">
        <v>44918</v>
      </c>
      <c r="E80" s="177">
        <v>126.8034</v>
      </c>
      <c r="F80" s="177">
        <v>-1.5792999999999999</v>
      </c>
      <c r="G80" s="177">
        <v>-2.5972</v>
      </c>
      <c r="H80" s="177">
        <v>-2.3384999999999998</v>
      </c>
      <c r="I80" s="177">
        <v>-3.2130000000000001</v>
      </c>
      <c r="J80" s="177">
        <v>-1.7773000000000001</v>
      </c>
      <c r="K80" s="177">
        <v>1.0622</v>
      </c>
      <c r="L80" s="177">
        <v>12.7324</v>
      </c>
      <c r="M80" s="177">
        <v>5.1109</v>
      </c>
      <c r="N80" s="177">
        <v>4.1078999999999999</v>
      </c>
      <c r="O80" s="177">
        <v>15.2879</v>
      </c>
      <c r="P80" s="177">
        <v>9.6853999999999996</v>
      </c>
      <c r="Q80" s="177">
        <v>13.9536</v>
      </c>
      <c r="R80" s="177">
        <v>15.4473</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44918</v>
      </c>
      <c r="E83" s="177">
        <v>349.65429999999998</v>
      </c>
      <c r="F83" s="177">
        <v>-1.6096999999999999</v>
      </c>
      <c r="G83" s="177">
        <v>-2.7471999999999999</v>
      </c>
      <c r="H83" s="177">
        <v>-2.4489000000000001</v>
      </c>
      <c r="I83" s="177">
        <v>-3.3418000000000001</v>
      </c>
      <c r="J83" s="177">
        <v>-1.4862</v>
      </c>
      <c r="K83" s="177">
        <v>2.5787</v>
      </c>
      <c r="L83" s="177">
        <v>14.6381</v>
      </c>
      <c r="M83" s="177">
        <v>8.5439000000000007</v>
      </c>
      <c r="N83" s="177">
        <v>8.6306999999999992</v>
      </c>
      <c r="O83" s="177">
        <v>14.1463</v>
      </c>
      <c r="P83" s="177">
        <v>10.011699999999999</v>
      </c>
      <c r="Q83" s="177">
        <v>13.4529</v>
      </c>
      <c r="R83" s="177">
        <v>17.073699999999999</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44918</v>
      </c>
      <c r="E84" s="177">
        <v>434.81825069149198</v>
      </c>
      <c r="F84" s="177">
        <v>-1.6123000000000001</v>
      </c>
      <c r="G84" s="177">
        <v>-2.7549000000000001</v>
      </c>
      <c r="H84" s="177">
        <v>-2.4672000000000001</v>
      </c>
      <c r="I84" s="177">
        <v>-3.3778000000000001</v>
      </c>
      <c r="J84" s="177">
        <v>-1.5642</v>
      </c>
      <c r="K84" s="177">
        <v>2.3321999999999998</v>
      </c>
      <c r="L84" s="177">
        <v>14.085599999999999</v>
      </c>
      <c r="M84" s="177">
        <v>7.7633000000000001</v>
      </c>
      <c r="N84" s="177">
        <v>7.5964999999999998</v>
      </c>
      <c r="O84" s="177">
        <v>13.0229</v>
      </c>
      <c r="P84" s="177">
        <v>8.7684999999999995</v>
      </c>
      <c r="Q84" s="177">
        <v>14.8607</v>
      </c>
      <c r="R84" s="177">
        <v>15.9574</v>
      </c>
      <c r="T84" s="106"/>
      <c r="U84" s="107"/>
      <c r="V84" s="107"/>
      <c r="W84" s="107"/>
      <c r="X84" s="107"/>
      <c r="Y84" s="107"/>
      <c r="Z84" s="107"/>
      <c r="AA84" s="107"/>
      <c r="AB84" s="107"/>
      <c r="AC84" s="107"/>
      <c r="AD84" s="107"/>
      <c r="AE84" s="107"/>
      <c r="AF84" s="107"/>
      <c r="AG84" s="107"/>
      <c r="AH84" s="107"/>
    </row>
    <row r="85" spans="1:34" x14ac:dyDescent="0.3">
      <c r="A85" s="173" t="s">
        <v>473</v>
      </c>
      <c r="B85" s="173" t="s">
        <v>1664</v>
      </c>
      <c r="C85" s="173">
        <v>148592</v>
      </c>
      <c r="D85" s="176">
        <v>44918</v>
      </c>
      <c r="E85" s="177">
        <v>12.84</v>
      </c>
      <c r="F85" s="177">
        <v>-1.6092</v>
      </c>
      <c r="G85" s="177">
        <v>-2.8008999999999999</v>
      </c>
      <c r="H85" s="177">
        <v>-2.2831000000000001</v>
      </c>
      <c r="I85" s="177">
        <v>-3.2404000000000002</v>
      </c>
      <c r="J85" s="177">
        <v>-1.8349</v>
      </c>
      <c r="K85" s="177">
        <v>0.54820000000000002</v>
      </c>
      <c r="L85" s="177">
        <v>11.8467</v>
      </c>
      <c r="M85" s="177">
        <v>3.3816000000000002</v>
      </c>
      <c r="N85" s="177">
        <v>0.39090000000000003</v>
      </c>
      <c r="O85" s="177"/>
      <c r="P85" s="177"/>
      <c r="Q85" s="177">
        <v>13.2174</v>
      </c>
      <c r="R85" s="177">
        <v>13.2174</v>
      </c>
      <c r="T85" s="106"/>
      <c r="U85" s="107"/>
      <c r="V85" s="107"/>
      <c r="W85" s="107"/>
      <c r="X85" s="107"/>
      <c r="Y85" s="107"/>
      <c r="Z85" s="107"/>
      <c r="AA85" s="107"/>
      <c r="AB85" s="107"/>
      <c r="AC85" s="107"/>
      <c r="AD85" s="107"/>
      <c r="AE85" s="107"/>
      <c r="AF85" s="107"/>
      <c r="AG85" s="107"/>
      <c r="AH85" s="107"/>
    </row>
    <row r="86" spans="1:34" x14ac:dyDescent="0.3">
      <c r="A86" s="173" t="s">
        <v>473</v>
      </c>
      <c r="B86" s="173" t="s">
        <v>1665</v>
      </c>
      <c r="C86" s="173">
        <v>148591</v>
      </c>
      <c r="D86" s="176">
        <v>44918</v>
      </c>
      <c r="E86" s="177">
        <v>12.55</v>
      </c>
      <c r="F86" s="177">
        <v>-1.5686</v>
      </c>
      <c r="G86" s="177">
        <v>-2.7885</v>
      </c>
      <c r="H86" s="177">
        <v>-2.2585999999999999</v>
      </c>
      <c r="I86" s="177">
        <v>-3.3128000000000002</v>
      </c>
      <c r="J86" s="177">
        <v>-1.8765000000000001</v>
      </c>
      <c r="K86" s="177">
        <v>0.31969999999999998</v>
      </c>
      <c r="L86" s="177">
        <v>11.258900000000001</v>
      </c>
      <c r="M86" s="177">
        <v>2.5327000000000002</v>
      </c>
      <c r="N86" s="177">
        <v>-0.71199999999999997</v>
      </c>
      <c r="O86" s="177"/>
      <c r="P86" s="177"/>
      <c r="Q86" s="177">
        <v>11.940300000000001</v>
      </c>
      <c r="R86" s="177">
        <v>11.940300000000001</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44918</v>
      </c>
      <c r="E87" s="177">
        <v>272.77210000000002</v>
      </c>
      <c r="F87" s="177">
        <v>-1.484</v>
      </c>
      <c r="G87" s="177">
        <v>-2.7103000000000002</v>
      </c>
      <c r="H87" s="177">
        <v>-2.5255999999999998</v>
      </c>
      <c r="I87" s="177">
        <v>-3.2587000000000002</v>
      </c>
      <c r="J87" s="177">
        <v>-1.8828</v>
      </c>
      <c r="K87" s="177">
        <v>1.7262</v>
      </c>
      <c r="L87" s="177">
        <v>12.032</v>
      </c>
      <c r="M87" s="177">
        <v>5.7215999999999996</v>
      </c>
      <c r="N87" s="177">
        <v>5.4435000000000002</v>
      </c>
      <c r="O87" s="177">
        <v>16.272200000000002</v>
      </c>
      <c r="P87" s="177">
        <v>9.0655000000000001</v>
      </c>
      <c r="Q87" s="177">
        <v>11.9817</v>
      </c>
      <c r="R87" s="177">
        <v>18.222899999999999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44918</v>
      </c>
      <c r="E88" s="177">
        <v>264.331831327234</v>
      </c>
      <c r="F88" s="177">
        <v>-1.4858</v>
      </c>
      <c r="G88" s="177">
        <v>-2.7157</v>
      </c>
      <c r="H88" s="177">
        <v>-2.5377999999999998</v>
      </c>
      <c r="I88" s="177">
        <v>-3.2829000000000002</v>
      </c>
      <c r="J88" s="177">
        <v>-1.9337</v>
      </c>
      <c r="K88" s="177">
        <v>1.5679000000000001</v>
      </c>
      <c r="L88" s="177">
        <v>11.6799</v>
      </c>
      <c r="M88" s="177">
        <v>5.2336</v>
      </c>
      <c r="N88" s="177">
        <v>4.8041999999999998</v>
      </c>
      <c r="O88" s="177">
        <v>15.481</v>
      </c>
      <c r="P88" s="177">
        <v>8.3140000000000001</v>
      </c>
      <c r="Q88" s="177">
        <v>12.410299999999999</v>
      </c>
      <c r="R88" s="177">
        <v>17.482900000000001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-1.5612514285714294</v>
      </c>
      <c r="G89" s="179">
        <v>-2.7748142857142861</v>
      </c>
      <c r="H89" s="179">
        <v>-2.4716100000000005</v>
      </c>
      <c r="I89" s="179">
        <v>-3.3008000000000006</v>
      </c>
      <c r="J89" s="179">
        <v>-1.9732514285714282</v>
      </c>
      <c r="K89" s="179">
        <v>0.84146285714285696</v>
      </c>
      <c r="L89" s="179">
        <v>11.589585714285715</v>
      </c>
      <c r="M89" s="179">
        <v>3.5226542857142844</v>
      </c>
      <c r="N89" s="179">
        <v>2.8552685714285713</v>
      </c>
      <c r="O89" s="179">
        <v>13.477276470588237</v>
      </c>
      <c r="P89" s="179">
        <v>9.51135925925926</v>
      </c>
      <c r="Q89" s="179">
        <v>12.21380714285714</v>
      </c>
      <c r="R89" s="179">
        <v>13.98579142857143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-1.5285000000000002</v>
      </c>
      <c r="G90" s="179">
        <v>-2.69015</v>
      </c>
      <c r="H90" s="179">
        <v>-2.4754500000000004</v>
      </c>
      <c r="I90" s="179">
        <v>-3.2662</v>
      </c>
      <c r="J90" s="179">
        <v>-1.919</v>
      </c>
      <c r="K90" s="179">
        <v>0.83074999999999999</v>
      </c>
      <c r="L90" s="179">
        <v>11.763300000000001</v>
      </c>
      <c r="M90" s="179">
        <v>3.3573000000000004</v>
      </c>
      <c r="N90" s="179">
        <v>2.9859</v>
      </c>
      <c r="O90" s="179">
        <v>12.905750000000001</v>
      </c>
      <c r="P90" s="179">
        <v>9.6815499999999997</v>
      </c>
      <c r="Q90" s="179">
        <v>12.4224</v>
      </c>
      <c r="R90" s="179">
        <v>13.587899999999999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1594</v>
      </c>
      <c r="B93" s="173" t="s">
        <v>1572</v>
      </c>
      <c r="C93" s="173">
        <v>112088</v>
      </c>
      <c r="D93" s="176">
        <v>44918</v>
      </c>
      <c r="E93" s="177">
        <v>22.258199999999999</v>
      </c>
      <c r="F93" s="177">
        <v>7.8200000000000006E-2</v>
      </c>
      <c r="G93" s="177">
        <v>0.15429999999999999</v>
      </c>
      <c r="H93" s="177">
        <v>0.18179999999999999</v>
      </c>
      <c r="I93" s="177">
        <v>0.40150000000000002</v>
      </c>
      <c r="J93" s="177">
        <v>0.59609999999999996</v>
      </c>
      <c r="K93" s="177">
        <v>1.2657</v>
      </c>
      <c r="L93" s="177">
        <v>2.2894999999999999</v>
      </c>
      <c r="M93" s="177">
        <v>3.1351</v>
      </c>
      <c r="N93" s="177">
        <v>3.9470999999999998</v>
      </c>
      <c r="O93" s="177">
        <v>3.9721000000000002</v>
      </c>
      <c r="P93" s="177">
        <v>4.8282999999999996</v>
      </c>
      <c r="Q93" s="177">
        <v>6.1413000000000002</v>
      </c>
      <c r="R93" s="177">
        <v>3.9864999999999999</v>
      </c>
      <c r="T93" s="106"/>
      <c r="U93" s="107"/>
      <c r="V93" s="107"/>
      <c r="W93" s="107"/>
      <c r="X93" s="107"/>
      <c r="Y93" s="107"/>
      <c r="Z93" s="107"/>
      <c r="AA93" s="107"/>
      <c r="AB93" s="107"/>
      <c r="AC93" s="107"/>
      <c r="AD93" s="107"/>
      <c r="AE93" s="107"/>
      <c r="AF93" s="107"/>
      <c r="AG93" s="107"/>
      <c r="AH93" s="107"/>
    </row>
    <row r="94" spans="1:34" x14ac:dyDescent="0.3">
      <c r="A94" s="173" t="s">
        <v>1594</v>
      </c>
      <c r="B94" s="173" t="s">
        <v>1550</v>
      </c>
      <c r="C94" s="173">
        <v>119526</v>
      </c>
      <c r="D94" s="176">
        <v>44918</v>
      </c>
      <c r="E94" s="177">
        <v>23.569800000000001</v>
      </c>
      <c r="F94" s="177">
        <v>8.0299999999999996E-2</v>
      </c>
      <c r="G94" s="177">
        <v>0.1598</v>
      </c>
      <c r="H94" s="177">
        <v>0.19550000000000001</v>
      </c>
      <c r="I94" s="177">
        <v>0.42859999999999998</v>
      </c>
      <c r="J94" s="177">
        <v>0.65510000000000002</v>
      </c>
      <c r="K94" s="177">
        <v>1.4453</v>
      </c>
      <c r="L94" s="177">
        <v>2.6541000000000001</v>
      </c>
      <c r="M94" s="177">
        <v>3.6833</v>
      </c>
      <c r="N94" s="177">
        <v>4.6756000000000002</v>
      </c>
      <c r="O94" s="177">
        <v>4.6493000000000002</v>
      </c>
      <c r="P94" s="177">
        <v>5.4880000000000004</v>
      </c>
      <c r="Q94" s="177">
        <v>6.7637999999999998</v>
      </c>
      <c r="R94" s="177">
        <v>4.6927000000000003</v>
      </c>
      <c r="T94" s="106"/>
      <c r="U94" s="107"/>
      <c r="V94" s="107"/>
      <c r="W94" s="107"/>
      <c r="X94" s="107"/>
      <c r="Y94" s="107"/>
      <c r="Z94" s="107"/>
      <c r="AA94" s="107"/>
      <c r="AB94" s="107"/>
      <c r="AC94" s="107"/>
      <c r="AD94" s="107"/>
      <c r="AE94" s="107"/>
      <c r="AF94" s="107"/>
      <c r="AG94" s="107"/>
      <c r="AH94" s="107"/>
    </row>
    <row r="95" spans="1:34" x14ac:dyDescent="0.3">
      <c r="A95" s="173" t="s">
        <v>1594</v>
      </c>
      <c r="B95" s="173" t="s">
        <v>1551</v>
      </c>
      <c r="C95" s="173">
        <v>130773</v>
      </c>
      <c r="D95" s="176">
        <v>44918</v>
      </c>
      <c r="E95" s="177">
        <v>16.762</v>
      </c>
      <c r="F95" s="177">
        <v>8.5999999999999993E-2</v>
      </c>
      <c r="G95" s="177">
        <v>0.153</v>
      </c>
      <c r="H95" s="177">
        <v>0.22239999999999999</v>
      </c>
      <c r="I95" s="177">
        <v>0.40670000000000001</v>
      </c>
      <c r="J95" s="177">
        <v>0.65939999999999999</v>
      </c>
      <c r="K95" s="177">
        <v>1.4268000000000001</v>
      </c>
      <c r="L95" s="177">
        <v>2.5556000000000001</v>
      </c>
      <c r="M95" s="177">
        <v>3.7149999999999999</v>
      </c>
      <c r="N95" s="177">
        <v>4.9146000000000001</v>
      </c>
      <c r="O95" s="177">
        <v>4.7638999999999996</v>
      </c>
      <c r="P95" s="177">
        <v>5.5777999999999999</v>
      </c>
      <c r="Q95" s="177">
        <v>6.37</v>
      </c>
      <c r="R95" s="177">
        <v>4.8041999999999998</v>
      </c>
      <c r="T95" s="106"/>
      <c r="U95" s="107"/>
      <c r="V95" s="107"/>
      <c r="W95" s="107"/>
      <c r="X95" s="107"/>
      <c r="Y95" s="107"/>
      <c r="Z95" s="107"/>
      <c r="AA95" s="107"/>
      <c r="AB95" s="107"/>
      <c r="AC95" s="107"/>
      <c r="AD95" s="107"/>
      <c r="AE95" s="107"/>
      <c r="AF95" s="107"/>
      <c r="AG95" s="107"/>
      <c r="AH95" s="107"/>
    </row>
    <row r="96" spans="1:34" x14ac:dyDescent="0.3">
      <c r="A96" s="173" t="s">
        <v>1594</v>
      </c>
      <c r="B96" s="173" t="s">
        <v>1573</v>
      </c>
      <c r="C96" s="173">
        <v>130771</v>
      </c>
      <c r="D96" s="176">
        <v>44918</v>
      </c>
      <c r="E96" s="177">
        <v>15.6989</v>
      </c>
      <c r="F96" s="177">
        <v>8.3500000000000005E-2</v>
      </c>
      <c r="G96" s="177">
        <v>0.1467</v>
      </c>
      <c r="H96" s="177">
        <v>0.20810000000000001</v>
      </c>
      <c r="I96" s="177">
        <v>0.3785</v>
      </c>
      <c r="J96" s="177">
        <v>0.59850000000000003</v>
      </c>
      <c r="K96" s="177">
        <v>1.2401</v>
      </c>
      <c r="L96" s="177">
        <v>2.1758000000000002</v>
      </c>
      <c r="M96" s="177">
        <v>3.1383999999999999</v>
      </c>
      <c r="N96" s="177">
        <v>4.1414</v>
      </c>
      <c r="O96" s="177">
        <v>3.9912000000000001</v>
      </c>
      <c r="P96" s="177">
        <v>4.7911000000000001</v>
      </c>
      <c r="Q96" s="177">
        <v>5.54</v>
      </c>
      <c r="R96" s="177">
        <v>4.0284000000000004</v>
      </c>
      <c r="T96" s="106"/>
      <c r="U96" s="107"/>
      <c r="V96" s="107"/>
      <c r="W96" s="107"/>
      <c r="X96" s="107"/>
      <c r="Y96" s="107"/>
      <c r="Z96" s="107"/>
      <c r="AA96" s="107"/>
      <c r="AB96" s="107"/>
      <c r="AC96" s="107"/>
      <c r="AD96" s="107"/>
      <c r="AE96" s="107"/>
      <c r="AF96" s="107"/>
      <c r="AG96" s="107"/>
      <c r="AH96" s="107"/>
    </row>
    <row r="97" spans="1:34" x14ac:dyDescent="0.3">
      <c r="A97" s="173" t="s">
        <v>1594</v>
      </c>
      <c r="B97" s="173" t="s">
        <v>1963</v>
      </c>
      <c r="C97" s="173">
        <v>143614</v>
      </c>
      <c r="D97" s="176">
        <v>44918</v>
      </c>
      <c r="E97" s="177">
        <v>12.080399999999999</v>
      </c>
      <c r="F97" s="177">
        <v>8.0399999999999999E-2</v>
      </c>
      <c r="G97" s="177">
        <v>0.1517</v>
      </c>
      <c r="H97" s="177">
        <v>0.18659999999999999</v>
      </c>
      <c r="I97" s="177">
        <v>0.39479999999999998</v>
      </c>
      <c r="J97" s="177">
        <v>0.58199999999999996</v>
      </c>
      <c r="K97" s="177">
        <v>1.1225000000000001</v>
      </c>
      <c r="L97" s="177">
        <v>1.9486000000000001</v>
      </c>
      <c r="M97" s="177">
        <v>2.625</v>
      </c>
      <c r="N97" s="177">
        <v>3.3281000000000001</v>
      </c>
      <c r="O97" s="177">
        <v>3.3612000000000002</v>
      </c>
      <c r="P97" s="177"/>
      <c r="Q97" s="177">
        <v>4.2721999999999998</v>
      </c>
      <c r="R97" s="177">
        <v>3.1293000000000002</v>
      </c>
      <c r="T97" s="106"/>
      <c r="U97" s="107"/>
      <c r="V97" s="107"/>
      <c r="W97" s="107"/>
      <c r="X97" s="107"/>
      <c r="Y97" s="107"/>
      <c r="Z97" s="107"/>
      <c r="AA97" s="107"/>
      <c r="AB97" s="107"/>
      <c r="AC97" s="107"/>
      <c r="AD97" s="107"/>
      <c r="AE97" s="107"/>
      <c r="AF97" s="107"/>
      <c r="AG97" s="107"/>
      <c r="AH97" s="107"/>
    </row>
    <row r="98" spans="1:34" x14ac:dyDescent="0.3">
      <c r="A98" s="173" t="s">
        <v>1594</v>
      </c>
      <c r="B98" s="173" t="s">
        <v>1964</v>
      </c>
      <c r="C98" s="173">
        <v>143620</v>
      </c>
      <c r="D98" s="176">
        <v>44918</v>
      </c>
      <c r="E98" s="177">
        <v>11.753399999999999</v>
      </c>
      <c r="F98" s="177">
        <v>7.9200000000000007E-2</v>
      </c>
      <c r="G98" s="177">
        <v>0.14829999999999999</v>
      </c>
      <c r="H98" s="177">
        <v>0.17810000000000001</v>
      </c>
      <c r="I98" s="177">
        <v>0.37830000000000003</v>
      </c>
      <c r="J98" s="177">
        <v>0.54659999999999997</v>
      </c>
      <c r="K98" s="177">
        <v>1.0141</v>
      </c>
      <c r="L98" s="177">
        <v>1.7276</v>
      </c>
      <c r="M98" s="177">
        <v>2.2924000000000002</v>
      </c>
      <c r="N98" s="177">
        <v>2.8834</v>
      </c>
      <c r="O98" s="177">
        <v>2.7526000000000002</v>
      </c>
      <c r="P98" s="177"/>
      <c r="Q98" s="177">
        <v>3.6406999999999998</v>
      </c>
      <c r="R98" s="177">
        <v>2.6141000000000001</v>
      </c>
      <c r="T98" s="106"/>
      <c r="U98" s="107"/>
      <c r="V98" s="107"/>
      <c r="W98" s="107"/>
      <c r="X98" s="107"/>
      <c r="Y98" s="107"/>
      <c r="Z98" s="107"/>
      <c r="AA98" s="107"/>
      <c r="AB98" s="107"/>
      <c r="AC98" s="107"/>
      <c r="AD98" s="107"/>
      <c r="AE98" s="107"/>
      <c r="AF98" s="107"/>
      <c r="AG98" s="107"/>
      <c r="AH98" s="107"/>
    </row>
    <row r="99" spans="1:34" x14ac:dyDescent="0.3">
      <c r="A99" s="173" t="s">
        <v>1594</v>
      </c>
      <c r="B99" s="173" t="s">
        <v>1907</v>
      </c>
      <c r="C99" s="173">
        <v>150251</v>
      </c>
      <c r="D99" s="176">
        <v>44918</v>
      </c>
      <c r="E99" s="177">
        <v>13.992000000000001</v>
      </c>
      <c r="F99" s="177">
        <v>8.1500000000000003E-2</v>
      </c>
      <c r="G99" s="177">
        <v>0.15959999999999999</v>
      </c>
      <c r="H99" s="177">
        <v>0.20119999999999999</v>
      </c>
      <c r="I99" s="177">
        <v>0.42199999999999999</v>
      </c>
      <c r="J99" s="177">
        <v>0.66620000000000001</v>
      </c>
      <c r="K99" s="177">
        <v>1.3803000000000001</v>
      </c>
      <c r="L99" s="177">
        <v>2.5243000000000002</v>
      </c>
      <c r="M99" s="177">
        <v>3.3908999999999998</v>
      </c>
      <c r="N99" s="177">
        <v>4.3555999999999999</v>
      </c>
      <c r="O99" s="177">
        <v>4.6214000000000004</v>
      </c>
      <c r="P99" s="177">
        <v>5.4619</v>
      </c>
      <c r="Q99" s="177">
        <v>5.7689000000000004</v>
      </c>
      <c r="R99" s="177">
        <v>4.4344000000000001</v>
      </c>
      <c r="T99" s="106"/>
      <c r="U99" s="107"/>
      <c r="V99" s="107"/>
      <c r="W99" s="107"/>
      <c r="X99" s="107"/>
      <c r="Y99" s="107"/>
      <c r="Z99" s="107"/>
      <c r="AA99" s="107"/>
      <c r="AB99" s="107"/>
      <c r="AC99" s="107"/>
      <c r="AD99" s="107"/>
      <c r="AE99" s="107"/>
      <c r="AF99" s="107"/>
      <c r="AG99" s="107"/>
      <c r="AH99" s="107"/>
    </row>
    <row r="100" spans="1:34" x14ac:dyDescent="0.3">
      <c r="A100" s="173" t="s">
        <v>1594</v>
      </c>
      <c r="B100" s="173" t="s">
        <v>1908</v>
      </c>
      <c r="C100" s="173">
        <v>150250</v>
      </c>
      <c r="D100" s="176">
        <v>44918</v>
      </c>
      <c r="E100" s="177">
        <v>13.4885</v>
      </c>
      <c r="F100" s="177">
        <v>8.0100000000000005E-2</v>
      </c>
      <c r="G100" s="177">
        <v>0.1552</v>
      </c>
      <c r="H100" s="177">
        <v>0.18940000000000001</v>
      </c>
      <c r="I100" s="177">
        <v>0.3982</v>
      </c>
      <c r="J100" s="177">
        <v>0.61539999999999995</v>
      </c>
      <c r="K100" s="177">
        <v>1.2246999999999999</v>
      </c>
      <c r="L100" s="177">
        <v>2.2088000000000001</v>
      </c>
      <c r="M100" s="177">
        <v>2.8942000000000001</v>
      </c>
      <c r="N100" s="177">
        <v>3.67</v>
      </c>
      <c r="O100" s="177">
        <v>3.9508000000000001</v>
      </c>
      <c r="P100" s="177">
        <v>4.8099999999999996</v>
      </c>
      <c r="Q100" s="177">
        <v>5.1235999999999997</v>
      </c>
      <c r="R100" s="177">
        <v>3.7461000000000002</v>
      </c>
      <c r="T100" s="106"/>
      <c r="U100" s="107"/>
      <c r="V100" s="107"/>
      <c r="W100" s="107"/>
      <c r="X100" s="107"/>
      <c r="Y100" s="107"/>
      <c r="Z100" s="107"/>
      <c r="AA100" s="107"/>
      <c r="AB100" s="107"/>
      <c r="AC100" s="107"/>
      <c r="AD100" s="107"/>
      <c r="AE100" s="107"/>
      <c r="AF100" s="107"/>
      <c r="AG100" s="107"/>
      <c r="AH100" s="107"/>
    </row>
    <row r="101" spans="1:34" x14ac:dyDescent="0.3">
      <c r="A101" s="173" t="s">
        <v>1594</v>
      </c>
      <c r="B101" s="173" t="s">
        <v>1552</v>
      </c>
      <c r="C101" s="173">
        <v>142283</v>
      </c>
      <c r="D101" s="176">
        <v>44918</v>
      </c>
      <c r="E101" s="177">
        <v>12.919</v>
      </c>
      <c r="F101" s="177">
        <v>0.1085</v>
      </c>
      <c r="G101" s="177">
        <v>0.1706</v>
      </c>
      <c r="H101" s="177">
        <v>0.20169999999999999</v>
      </c>
      <c r="I101" s="177">
        <v>0.43540000000000001</v>
      </c>
      <c r="J101" s="177">
        <v>0.67800000000000005</v>
      </c>
      <c r="K101" s="177">
        <v>1.4528000000000001</v>
      </c>
      <c r="L101" s="177">
        <v>2.6703000000000001</v>
      </c>
      <c r="M101" s="177">
        <v>3.6671</v>
      </c>
      <c r="N101" s="177">
        <v>4.5057</v>
      </c>
      <c r="O101" s="177">
        <v>4.4002999999999997</v>
      </c>
      <c r="P101" s="177"/>
      <c r="Q101" s="177">
        <v>5.3520000000000003</v>
      </c>
      <c r="R101" s="177">
        <v>4.3867000000000003</v>
      </c>
      <c r="T101" s="106"/>
      <c r="U101" s="107"/>
      <c r="V101" s="107"/>
      <c r="W101" s="107"/>
      <c r="X101" s="107"/>
      <c r="Y101" s="107"/>
      <c r="Z101" s="107"/>
      <c r="AA101" s="107"/>
      <c r="AB101" s="107"/>
      <c r="AC101" s="107"/>
      <c r="AD101" s="107"/>
      <c r="AE101" s="107"/>
      <c r="AF101" s="107"/>
      <c r="AG101" s="107"/>
      <c r="AH101" s="107"/>
    </row>
    <row r="102" spans="1:34" x14ac:dyDescent="0.3">
      <c r="A102" s="173" t="s">
        <v>1594</v>
      </c>
      <c r="B102" s="173" t="s">
        <v>1574</v>
      </c>
      <c r="C102" s="173">
        <v>142282</v>
      </c>
      <c r="D102" s="176">
        <v>44918</v>
      </c>
      <c r="E102" s="177">
        <v>12.544</v>
      </c>
      <c r="F102" s="177">
        <v>0.11169999999999999</v>
      </c>
      <c r="G102" s="177">
        <v>0.16769999999999999</v>
      </c>
      <c r="H102" s="177">
        <v>0.19170000000000001</v>
      </c>
      <c r="I102" s="177">
        <v>0.4163</v>
      </c>
      <c r="J102" s="177">
        <v>0.63380000000000003</v>
      </c>
      <c r="K102" s="177">
        <v>1.3002</v>
      </c>
      <c r="L102" s="177">
        <v>2.3666</v>
      </c>
      <c r="M102" s="177">
        <v>3.2088000000000001</v>
      </c>
      <c r="N102" s="177">
        <v>3.8927</v>
      </c>
      <c r="O102" s="177">
        <v>3.7877000000000001</v>
      </c>
      <c r="P102" s="177"/>
      <c r="Q102" s="177">
        <v>4.7222</v>
      </c>
      <c r="R102" s="177">
        <v>3.7749000000000001</v>
      </c>
      <c r="T102" s="106"/>
      <c r="U102" s="107"/>
      <c r="V102" s="107"/>
      <c r="W102" s="107"/>
      <c r="X102" s="107"/>
      <c r="Y102" s="107"/>
      <c r="Z102" s="107"/>
      <c r="AA102" s="107"/>
      <c r="AB102" s="107"/>
      <c r="AC102" s="107"/>
      <c r="AD102" s="107"/>
      <c r="AE102" s="107"/>
      <c r="AF102" s="107"/>
      <c r="AG102" s="107"/>
      <c r="AH102" s="107"/>
    </row>
    <row r="103" spans="1:34" x14ac:dyDescent="0.3">
      <c r="A103" s="173" t="s">
        <v>1594</v>
      </c>
      <c r="B103" s="173" t="s">
        <v>1553</v>
      </c>
      <c r="C103" s="173">
        <v>130206</v>
      </c>
      <c r="D103" s="176">
        <v>44918</v>
      </c>
      <c r="E103" s="177">
        <v>17.105799999999999</v>
      </c>
      <c r="F103" s="177">
        <v>8.43E-2</v>
      </c>
      <c r="G103" s="177">
        <v>0.17219999999999999</v>
      </c>
      <c r="H103" s="177">
        <v>0.1968</v>
      </c>
      <c r="I103" s="177">
        <v>0.45629999999999998</v>
      </c>
      <c r="J103" s="177">
        <v>0.69640000000000002</v>
      </c>
      <c r="K103" s="177">
        <v>1.4916</v>
      </c>
      <c r="L103" s="177">
        <v>2.7351000000000001</v>
      </c>
      <c r="M103" s="177">
        <v>3.8913000000000002</v>
      </c>
      <c r="N103" s="177">
        <v>4.9809000000000001</v>
      </c>
      <c r="O103" s="177">
        <v>4.9401000000000002</v>
      </c>
      <c r="P103" s="177">
        <v>5.7157</v>
      </c>
      <c r="Q103" s="177">
        <v>6.5225999999999997</v>
      </c>
      <c r="R103" s="177">
        <v>4.8779000000000003</v>
      </c>
      <c r="T103" s="106"/>
      <c r="U103" s="107"/>
      <c r="V103" s="107"/>
      <c r="W103" s="107"/>
      <c r="X103" s="107"/>
      <c r="Y103" s="107"/>
      <c r="Z103" s="107"/>
      <c r="AA103" s="107"/>
      <c r="AB103" s="107"/>
      <c r="AC103" s="107"/>
      <c r="AD103" s="107"/>
      <c r="AE103" s="107"/>
      <c r="AF103" s="107"/>
      <c r="AG103" s="107"/>
      <c r="AH103" s="107"/>
    </row>
    <row r="104" spans="1:34" x14ac:dyDescent="0.3">
      <c r="A104" s="173" t="s">
        <v>1594</v>
      </c>
      <c r="B104" s="173" t="s">
        <v>1575</v>
      </c>
      <c r="C104" s="173">
        <v>130205</v>
      </c>
      <c r="D104" s="176">
        <v>44918</v>
      </c>
      <c r="E104" s="177">
        <v>16.220400000000001</v>
      </c>
      <c r="F104" s="177">
        <v>8.2100000000000006E-2</v>
      </c>
      <c r="G104" s="177">
        <v>0.1661</v>
      </c>
      <c r="H104" s="177">
        <v>0.18279999999999999</v>
      </c>
      <c r="I104" s="177">
        <v>0.42909999999999998</v>
      </c>
      <c r="J104" s="177">
        <v>0.63780000000000003</v>
      </c>
      <c r="K104" s="177">
        <v>1.3129</v>
      </c>
      <c r="L104" s="177">
        <v>2.3692000000000002</v>
      </c>
      <c r="M104" s="177">
        <v>3.3344</v>
      </c>
      <c r="N104" s="177">
        <v>4.2321999999999997</v>
      </c>
      <c r="O104" s="177">
        <v>4.1855000000000002</v>
      </c>
      <c r="P104" s="177">
        <v>4.9756</v>
      </c>
      <c r="Q104" s="177">
        <v>5.8582999999999998</v>
      </c>
      <c r="R104" s="177">
        <v>4.1266999999999996</v>
      </c>
      <c r="T104" s="106"/>
      <c r="U104" s="107"/>
      <c r="V104" s="107"/>
      <c r="W104" s="107"/>
      <c r="X104" s="107"/>
      <c r="Y104" s="107"/>
      <c r="Z104" s="107"/>
      <c r="AA104" s="107"/>
      <c r="AB104" s="107"/>
      <c r="AC104" s="107"/>
      <c r="AD104" s="107"/>
      <c r="AE104" s="107"/>
      <c r="AF104" s="107"/>
      <c r="AG104" s="107"/>
      <c r="AH104" s="107"/>
    </row>
    <row r="105" spans="1:34" x14ac:dyDescent="0.3">
      <c r="A105" s="173" t="s">
        <v>1594</v>
      </c>
      <c r="B105" s="173" t="s">
        <v>1666</v>
      </c>
      <c r="C105" s="173">
        <v>118931</v>
      </c>
      <c r="D105" s="176">
        <v>44918</v>
      </c>
      <c r="E105" s="177">
        <v>26.404</v>
      </c>
      <c r="F105" s="177">
        <v>8.3400000000000002E-2</v>
      </c>
      <c r="G105" s="177">
        <v>0.17069999999999999</v>
      </c>
      <c r="H105" s="177">
        <v>0.21629999999999999</v>
      </c>
      <c r="I105" s="177">
        <v>0.43740000000000001</v>
      </c>
      <c r="J105" s="177">
        <v>0.68640000000000001</v>
      </c>
      <c r="K105" s="177">
        <v>1.4797</v>
      </c>
      <c r="L105" s="177">
        <v>2.6793999999999998</v>
      </c>
      <c r="M105" s="177">
        <v>3.6793</v>
      </c>
      <c r="N105" s="177">
        <v>4.6158999999999999</v>
      </c>
      <c r="O105" s="177">
        <v>4.3678999999999997</v>
      </c>
      <c r="P105" s="177">
        <v>5.1607000000000003</v>
      </c>
      <c r="Q105" s="177">
        <v>6.3277999999999999</v>
      </c>
      <c r="R105" s="177">
        <v>4.4912000000000001</v>
      </c>
      <c r="T105" s="106"/>
      <c r="U105" s="107"/>
      <c r="V105" s="107"/>
      <c r="W105" s="107"/>
      <c r="X105" s="107"/>
      <c r="Y105" s="107"/>
      <c r="Z105" s="107"/>
      <c r="AA105" s="107"/>
      <c r="AB105" s="107"/>
      <c r="AC105" s="107"/>
      <c r="AD105" s="107"/>
      <c r="AE105" s="107"/>
      <c r="AF105" s="107"/>
      <c r="AG105" s="107"/>
      <c r="AH105" s="107"/>
    </row>
    <row r="106" spans="1:34" x14ac:dyDescent="0.3">
      <c r="A106" s="173" t="s">
        <v>1594</v>
      </c>
      <c r="B106" s="173" t="s">
        <v>1576</v>
      </c>
      <c r="C106" s="173">
        <v>106793</v>
      </c>
      <c r="D106" s="176">
        <v>44918</v>
      </c>
      <c r="E106" s="177">
        <v>25.64</v>
      </c>
      <c r="F106" s="177">
        <v>8.2000000000000003E-2</v>
      </c>
      <c r="G106" s="177">
        <v>0.16800000000000001</v>
      </c>
      <c r="H106" s="177">
        <v>0.20710000000000001</v>
      </c>
      <c r="I106" s="177">
        <v>0.41909999999999997</v>
      </c>
      <c r="J106" s="177">
        <v>0.64370000000000005</v>
      </c>
      <c r="K106" s="177">
        <v>1.3479000000000001</v>
      </c>
      <c r="L106" s="177">
        <v>2.4083999999999999</v>
      </c>
      <c r="M106" s="177">
        <v>3.2622</v>
      </c>
      <c r="N106" s="177">
        <v>4.05</v>
      </c>
      <c r="O106" s="177">
        <v>3.7993000000000001</v>
      </c>
      <c r="P106" s="177">
        <v>4.6067999999999998</v>
      </c>
      <c r="Q106" s="177">
        <v>6.3998999999999997</v>
      </c>
      <c r="R106" s="177">
        <v>3.9203000000000001</v>
      </c>
      <c r="T106" s="106"/>
      <c r="U106" s="107"/>
      <c r="V106" s="107"/>
      <c r="W106" s="107"/>
      <c r="X106" s="107"/>
      <c r="Y106" s="107"/>
      <c r="Z106" s="107"/>
      <c r="AA106" s="107"/>
      <c r="AB106" s="107"/>
      <c r="AC106" s="107"/>
      <c r="AD106" s="107"/>
      <c r="AE106" s="107"/>
      <c r="AF106" s="107"/>
      <c r="AG106" s="107"/>
      <c r="AH106" s="107"/>
    </row>
    <row r="107" spans="1:34" x14ac:dyDescent="0.3">
      <c r="A107" s="173" t="s">
        <v>1594</v>
      </c>
      <c r="B107" s="173" t="s">
        <v>1554</v>
      </c>
      <c r="C107" s="173">
        <v>129052</v>
      </c>
      <c r="D107" s="176">
        <v>44918</v>
      </c>
      <c r="E107" s="177">
        <v>16.658000000000001</v>
      </c>
      <c r="F107" s="177">
        <v>8.4099999999999994E-2</v>
      </c>
      <c r="G107" s="177">
        <v>0.1744</v>
      </c>
      <c r="H107" s="177">
        <v>0.22259999999999999</v>
      </c>
      <c r="I107" s="177">
        <v>0.44019999999999998</v>
      </c>
      <c r="J107" s="177">
        <v>0.68910000000000005</v>
      </c>
      <c r="K107" s="177">
        <v>1.4803999999999999</v>
      </c>
      <c r="L107" s="177">
        <v>2.6814</v>
      </c>
      <c r="M107" s="177">
        <v>3.6848000000000001</v>
      </c>
      <c r="N107" s="177">
        <v>4.6159999999999997</v>
      </c>
      <c r="O107" s="177">
        <v>4.3681999999999999</v>
      </c>
      <c r="P107" s="177">
        <v>5.1638999999999999</v>
      </c>
      <c r="Q107" s="177">
        <v>6.0147000000000004</v>
      </c>
      <c r="R107" s="177">
        <v>4.4904999999999999</v>
      </c>
      <c r="T107" s="106"/>
      <c r="U107" s="107"/>
      <c r="V107" s="107"/>
      <c r="W107" s="107"/>
      <c r="X107" s="107"/>
      <c r="Y107" s="107"/>
      <c r="Z107" s="107"/>
      <c r="AA107" s="107"/>
      <c r="AB107" s="107"/>
      <c r="AC107" s="107"/>
      <c r="AD107" s="107"/>
      <c r="AE107" s="107"/>
      <c r="AF107" s="107"/>
      <c r="AG107" s="107"/>
      <c r="AH107" s="107"/>
    </row>
    <row r="108" spans="1:34" x14ac:dyDescent="0.3">
      <c r="A108" s="173" t="s">
        <v>1594</v>
      </c>
      <c r="B108" s="173" t="s">
        <v>2018</v>
      </c>
      <c r="C108" s="173">
        <v>151138</v>
      </c>
      <c r="D108" s="176">
        <v>44918</v>
      </c>
      <c r="E108" s="177">
        <v>16.810500000000001</v>
      </c>
      <c r="F108" s="177">
        <v>9.6500000000000002E-2</v>
      </c>
      <c r="G108" s="177">
        <v>0.1847</v>
      </c>
      <c r="H108" s="177">
        <v>0.21940000000000001</v>
      </c>
      <c r="I108" s="177">
        <v>0.44269999999999998</v>
      </c>
      <c r="J108" s="177">
        <v>0.67979999999999996</v>
      </c>
      <c r="K108" s="177">
        <v>1.3902000000000001</v>
      </c>
      <c r="L108" s="177">
        <v>2.5969000000000002</v>
      </c>
      <c r="M108" s="177">
        <v>3.5767000000000002</v>
      </c>
      <c r="N108" s="177">
        <v>4.4908999999999999</v>
      </c>
      <c r="O108" s="177">
        <v>4.7282999999999999</v>
      </c>
      <c r="P108" s="177">
        <v>5.4943</v>
      </c>
      <c r="Q108" s="177">
        <v>6.3108000000000004</v>
      </c>
      <c r="R108" s="177">
        <v>4.5301</v>
      </c>
      <c r="T108" s="106"/>
      <c r="U108" s="107"/>
      <c r="V108" s="107"/>
      <c r="W108" s="107"/>
      <c r="X108" s="107"/>
      <c r="Y108" s="107"/>
      <c r="Z108" s="107"/>
      <c r="AA108" s="107"/>
      <c r="AB108" s="107"/>
      <c r="AC108" s="107"/>
      <c r="AD108" s="107"/>
      <c r="AE108" s="107"/>
      <c r="AF108" s="107"/>
      <c r="AG108" s="107"/>
      <c r="AH108" s="107"/>
    </row>
    <row r="109" spans="1:34" x14ac:dyDescent="0.3">
      <c r="A109" s="173" t="s">
        <v>1594</v>
      </c>
      <c r="B109" s="173" t="s">
        <v>2019</v>
      </c>
      <c r="C109" s="173">
        <v>151134</v>
      </c>
      <c r="D109" s="176">
        <v>44918</v>
      </c>
      <c r="E109" s="177">
        <v>15.9693</v>
      </c>
      <c r="F109" s="177">
        <v>9.5299999999999996E-2</v>
      </c>
      <c r="G109" s="177">
        <v>0.18</v>
      </c>
      <c r="H109" s="177">
        <v>0.20710000000000001</v>
      </c>
      <c r="I109" s="177">
        <v>0.41689999999999999</v>
      </c>
      <c r="J109" s="177">
        <v>0.62509999999999999</v>
      </c>
      <c r="K109" s="177">
        <v>1.2189000000000001</v>
      </c>
      <c r="L109" s="177">
        <v>2.2492999999999999</v>
      </c>
      <c r="M109" s="177">
        <v>3.0543</v>
      </c>
      <c r="N109" s="177">
        <v>3.7911000000000001</v>
      </c>
      <c r="O109" s="177">
        <v>4.0761000000000003</v>
      </c>
      <c r="P109" s="177">
        <v>4.8581000000000003</v>
      </c>
      <c r="Q109" s="177">
        <v>5.6698000000000004</v>
      </c>
      <c r="R109" s="177">
        <v>3.8262</v>
      </c>
      <c r="T109" s="106"/>
      <c r="U109" s="107"/>
      <c r="V109" s="107"/>
      <c r="W109" s="107"/>
      <c r="X109" s="107"/>
      <c r="Y109" s="107"/>
      <c r="Z109" s="107"/>
      <c r="AA109" s="107"/>
      <c r="AB109" s="107"/>
      <c r="AC109" s="107"/>
      <c r="AD109" s="107"/>
      <c r="AE109" s="107"/>
      <c r="AF109" s="107"/>
      <c r="AG109" s="107"/>
      <c r="AH109" s="107"/>
    </row>
    <row r="110" spans="1:34" x14ac:dyDescent="0.3">
      <c r="A110" s="173" t="s">
        <v>1594</v>
      </c>
      <c r="B110" s="173" t="s">
        <v>1577</v>
      </c>
      <c r="C110" s="173">
        <v>104683</v>
      </c>
      <c r="D110" s="176">
        <v>44918</v>
      </c>
      <c r="E110" s="177">
        <v>28.716699999999999</v>
      </c>
      <c r="F110" s="177">
        <v>7.6300000000000007E-2</v>
      </c>
      <c r="G110" s="177">
        <v>0.1447</v>
      </c>
      <c r="H110" s="177">
        <v>0.18</v>
      </c>
      <c r="I110" s="177">
        <v>0.3765</v>
      </c>
      <c r="J110" s="177">
        <v>0.60329999999999995</v>
      </c>
      <c r="K110" s="177">
        <v>1.3167</v>
      </c>
      <c r="L110" s="177">
        <v>2.3965000000000001</v>
      </c>
      <c r="M110" s="177">
        <v>3.2622</v>
      </c>
      <c r="N110" s="177">
        <v>4.0377000000000001</v>
      </c>
      <c r="O110" s="177">
        <v>4.0598999999999998</v>
      </c>
      <c r="P110" s="177">
        <v>4.8716999999999997</v>
      </c>
      <c r="Q110" s="177">
        <v>6.8189000000000002</v>
      </c>
      <c r="R110" s="177">
        <v>4.0380000000000003</v>
      </c>
      <c r="T110" s="106"/>
      <c r="U110" s="107"/>
      <c r="V110" s="107"/>
      <c r="W110" s="107"/>
      <c r="X110" s="107"/>
      <c r="Y110" s="107"/>
      <c r="Z110" s="107"/>
      <c r="AA110" s="107"/>
      <c r="AB110" s="107"/>
      <c r="AC110" s="107"/>
      <c r="AD110" s="107"/>
      <c r="AE110" s="107"/>
      <c r="AF110" s="107"/>
      <c r="AG110" s="107"/>
      <c r="AH110" s="107"/>
    </row>
    <row r="111" spans="1:34" x14ac:dyDescent="0.3">
      <c r="A111" s="173" t="s">
        <v>1594</v>
      </c>
      <c r="B111" s="173" t="s">
        <v>1555</v>
      </c>
      <c r="C111" s="173">
        <v>120364</v>
      </c>
      <c r="D111" s="176">
        <v>44918</v>
      </c>
      <c r="E111" s="177">
        <v>30.3474</v>
      </c>
      <c r="F111" s="177">
        <v>7.8200000000000006E-2</v>
      </c>
      <c r="G111" s="177">
        <v>0.14979999999999999</v>
      </c>
      <c r="H111" s="177">
        <v>0.1915</v>
      </c>
      <c r="I111" s="177">
        <v>0.3987</v>
      </c>
      <c r="J111" s="177">
        <v>0.65069999999999995</v>
      </c>
      <c r="K111" s="177">
        <v>1.4610000000000001</v>
      </c>
      <c r="L111" s="177">
        <v>2.6901000000000002</v>
      </c>
      <c r="M111" s="177">
        <v>3.7071000000000001</v>
      </c>
      <c r="N111" s="177">
        <v>4.6321000000000003</v>
      </c>
      <c r="O111" s="177">
        <v>4.6241000000000003</v>
      </c>
      <c r="P111" s="177">
        <v>5.4622999999999999</v>
      </c>
      <c r="Q111" s="177">
        <v>6.8445</v>
      </c>
      <c r="R111" s="177">
        <v>4.6116999999999999</v>
      </c>
      <c r="T111" s="106"/>
      <c r="U111" s="107"/>
      <c r="V111" s="107"/>
      <c r="W111" s="107"/>
      <c r="X111" s="107"/>
      <c r="Y111" s="107"/>
      <c r="Z111" s="107"/>
      <c r="AA111" s="107"/>
      <c r="AB111" s="107"/>
      <c r="AC111" s="107"/>
      <c r="AD111" s="107"/>
      <c r="AE111" s="107"/>
      <c r="AF111" s="107"/>
      <c r="AG111" s="107"/>
      <c r="AH111" s="107"/>
    </row>
    <row r="112" spans="1:34" x14ac:dyDescent="0.3">
      <c r="A112" s="173" t="s">
        <v>1594</v>
      </c>
      <c r="B112" s="173" t="s">
        <v>1556</v>
      </c>
      <c r="C112" s="173">
        <v>118474</v>
      </c>
      <c r="D112" s="176">
        <v>44918</v>
      </c>
      <c r="E112" s="177">
        <v>28.915099999999999</v>
      </c>
      <c r="F112" s="177">
        <v>8.2699999999999996E-2</v>
      </c>
      <c r="G112" s="177">
        <v>0.159</v>
      </c>
      <c r="H112" s="177">
        <v>0.19339999999999999</v>
      </c>
      <c r="I112" s="177">
        <v>0.40799999999999997</v>
      </c>
      <c r="J112" s="177">
        <v>0.6663</v>
      </c>
      <c r="K112" s="177">
        <v>1.4924999999999999</v>
      </c>
      <c r="L112" s="177">
        <v>2.6920000000000002</v>
      </c>
      <c r="M112" s="177">
        <v>3.6937000000000002</v>
      </c>
      <c r="N112" s="177">
        <v>4.6943000000000001</v>
      </c>
      <c r="O112" s="177">
        <v>4.5141</v>
      </c>
      <c r="P112" s="177">
        <v>5.4988999999999999</v>
      </c>
      <c r="Q112" s="177">
        <v>6.7244000000000002</v>
      </c>
      <c r="R112" s="177">
        <v>4.5559000000000003</v>
      </c>
      <c r="T112" s="106"/>
      <c r="U112" s="107"/>
      <c r="V112" s="107"/>
      <c r="W112" s="107"/>
      <c r="X112" s="107"/>
      <c r="Y112" s="107"/>
      <c r="Z112" s="107"/>
      <c r="AA112" s="107"/>
      <c r="AB112" s="107"/>
      <c r="AC112" s="107"/>
      <c r="AD112" s="107"/>
      <c r="AE112" s="107"/>
      <c r="AF112" s="107"/>
      <c r="AG112" s="107"/>
      <c r="AH112" s="107"/>
    </row>
    <row r="113" spans="1:34" x14ac:dyDescent="0.3">
      <c r="A113" s="173" t="s">
        <v>1594</v>
      </c>
      <c r="B113" s="173" t="s">
        <v>1578</v>
      </c>
      <c r="C113" s="173">
        <v>108845</v>
      </c>
      <c r="D113" s="176">
        <v>44918</v>
      </c>
      <c r="E113" s="177">
        <v>27.1995</v>
      </c>
      <c r="F113" s="177">
        <v>8.09E-2</v>
      </c>
      <c r="G113" s="177">
        <v>0.1535</v>
      </c>
      <c r="H113" s="177">
        <v>0.18049999999999999</v>
      </c>
      <c r="I113" s="177">
        <v>0.38159999999999999</v>
      </c>
      <c r="J113" s="177">
        <v>0.60960000000000003</v>
      </c>
      <c r="K113" s="177">
        <v>1.319</v>
      </c>
      <c r="L113" s="177">
        <v>2.3399000000000001</v>
      </c>
      <c r="M113" s="177">
        <v>3.1558000000000002</v>
      </c>
      <c r="N113" s="177">
        <v>3.9636999999999998</v>
      </c>
      <c r="O113" s="177">
        <v>3.7719</v>
      </c>
      <c r="P113" s="177">
        <v>4.7552000000000003</v>
      </c>
      <c r="Q113" s="177">
        <v>6.4466999999999999</v>
      </c>
      <c r="R113" s="177">
        <v>3.8437999999999999</v>
      </c>
      <c r="T113" s="106"/>
      <c r="U113" s="107"/>
      <c r="V113" s="107"/>
      <c r="W113" s="107"/>
      <c r="X113" s="107"/>
      <c r="Y113" s="107"/>
      <c r="Z113" s="107"/>
      <c r="AA113" s="107"/>
      <c r="AB113" s="107"/>
      <c r="AC113" s="107"/>
      <c r="AD113" s="107"/>
      <c r="AE113" s="107"/>
      <c r="AF113" s="107"/>
      <c r="AG113" s="107"/>
      <c r="AH113" s="107"/>
    </row>
    <row r="114" spans="1:34" x14ac:dyDescent="0.3">
      <c r="A114" s="173" t="s">
        <v>1594</v>
      </c>
      <c r="B114" s="173" t="s">
        <v>1557</v>
      </c>
      <c r="C114" s="173">
        <v>133181</v>
      </c>
      <c r="D114" s="176">
        <v>44918</v>
      </c>
      <c r="E114" s="177">
        <v>15.629200000000001</v>
      </c>
      <c r="F114" s="177">
        <v>9.1600000000000001E-2</v>
      </c>
      <c r="G114" s="177">
        <v>0.12939999999999999</v>
      </c>
      <c r="H114" s="177">
        <v>0.15640000000000001</v>
      </c>
      <c r="I114" s="177">
        <v>0.33960000000000001</v>
      </c>
      <c r="J114" s="177">
        <v>0.59989999999999999</v>
      </c>
      <c r="K114" s="177">
        <v>1.1356999999999999</v>
      </c>
      <c r="L114" s="177">
        <v>1.9697</v>
      </c>
      <c r="M114" s="177">
        <v>2.7061000000000002</v>
      </c>
      <c r="N114" s="177">
        <v>3.2168999999999999</v>
      </c>
      <c r="O114" s="177">
        <v>3.3751000000000002</v>
      </c>
      <c r="P114" s="177">
        <v>4.5721999999999996</v>
      </c>
      <c r="Q114" s="177">
        <v>5.7286000000000001</v>
      </c>
      <c r="R114" s="177">
        <v>3.2915000000000001</v>
      </c>
      <c r="T114" s="106"/>
      <c r="U114" s="107"/>
      <c r="V114" s="107"/>
      <c r="W114" s="107"/>
      <c r="X114" s="107"/>
      <c r="Y114" s="107"/>
      <c r="Z114" s="107"/>
      <c r="AA114" s="107"/>
      <c r="AB114" s="107"/>
      <c r="AC114" s="107"/>
      <c r="AD114" s="107"/>
      <c r="AE114" s="107"/>
      <c r="AF114" s="107"/>
      <c r="AG114" s="107"/>
      <c r="AH114" s="107"/>
    </row>
    <row r="115" spans="1:34" x14ac:dyDescent="0.3">
      <c r="A115" s="173" t="s">
        <v>1594</v>
      </c>
      <c r="B115" s="173" t="s">
        <v>1579</v>
      </c>
      <c r="C115" s="173">
        <v>133184</v>
      </c>
      <c r="D115" s="176">
        <v>44918</v>
      </c>
      <c r="E115" s="177">
        <v>14.875</v>
      </c>
      <c r="F115" s="177">
        <v>9.0200000000000002E-2</v>
      </c>
      <c r="G115" s="177">
        <v>0.1239</v>
      </c>
      <c r="H115" s="177">
        <v>0.14410000000000001</v>
      </c>
      <c r="I115" s="177">
        <v>0.31559999999999999</v>
      </c>
      <c r="J115" s="177">
        <v>0.54820000000000002</v>
      </c>
      <c r="K115" s="177">
        <v>0.9768</v>
      </c>
      <c r="L115" s="177">
        <v>1.6309</v>
      </c>
      <c r="M115" s="177">
        <v>2.1844999999999999</v>
      </c>
      <c r="N115" s="177">
        <v>2.5154999999999998</v>
      </c>
      <c r="O115" s="177">
        <v>2.6703000000000001</v>
      </c>
      <c r="P115" s="177">
        <v>3.9367999999999999</v>
      </c>
      <c r="Q115" s="177">
        <v>5.0782999999999996</v>
      </c>
      <c r="R115" s="177">
        <v>2.5802</v>
      </c>
      <c r="T115" s="106"/>
      <c r="U115" s="107"/>
      <c r="V115" s="107"/>
      <c r="W115" s="107"/>
      <c r="X115" s="107"/>
      <c r="Y115" s="107"/>
      <c r="Z115" s="107"/>
      <c r="AA115" s="107"/>
      <c r="AB115" s="107"/>
      <c r="AC115" s="107"/>
      <c r="AD115" s="107"/>
      <c r="AE115" s="107"/>
      <c r="AF115" s="107"/>
      <c r="AG115" s="107"/>
      <c r="AH115" s="107"/>
    </row>
    <row r="116" spans="1:34" x14ac:dyDescent="0.3">
      <c r="A116" s="173" t="s">
        <v>1594</v>
      </c>
      <c r="B116" s="173" t="s">
        <v>1580</v>
      </c>
      <c r="C116" s="173">
        <v>105603</v>
      </c>
      <c r="D116" s="176">
        <v>44918</v>
      </c>
      <c r="E116" s="177">
        <v>26.675799999999999</v>
      </c>
      <c r="F116" s="177">
        <v>9.64E-2</v>
      </c>
      <c r="G116" s="177">
        <v>0.17050000000000001</v>
      </c>
      <c r="H116" s="177">
        <v>0.2089</v>
      </c>
      <c r="I116" s="177">
        <v>0.43409999999999999</v>
      </c>
      <c r="J116" s="177">
        <v>0.71809999999999996</v>
      </c>
      <c r="K116" s="177">
        <v>1.4810000000000001</v>
      </c>
      <c r="L116" s="177">
        <v>2.7395</v>
      </c>
      <c r="M116" s="177">
        <v>4.0016999999999996</v>
      </c>
      <c r="N116" s="177">
        <v>5.0194999999999999</v>
      </c>
      <c r="O116" s="177">
        <v>4.2572000000000001</v>
      </c>
      <c r="P116" s="177">
        <v>4.9329000000000001</v>
      </c>
      <c r="Q116" s="177">
        <v>6.4657999999999998</v>
      </c>
      <c r="R116" s="177">
        <v>4.3305999999999996</v>
      </c>
      <c r="T116" s="106"/>
      <c r="U116" s="107"/>
      <c r="V116" s="107"/>
      <c r="W116" s="107"/>
      <c r="X116" s="107"/>
      <c r="Y116" s="107"/>
      <c r="Z116" s="107"/>
      <c r="AA116" s="107"/>
      <c r="AB116" s="107"/>
      <c r="AC116" s="107"/>
      <c r="AD116" s="107"/>
      <c r="AE116" s="107"/>
      <c r="AF116" s="107"/>
      <c r="AG116" s="107"/>
      <c r="AH116" s="107"/>
    </row>
    <row r="117" spans="1:34" x14ac:dyDescent="0.3">
      <c r="A117" s="173" t="s">
        <v>1594</v>
      </c>
      <c r="B117" s="173" t="s">
        <v>1558</v>
      </c>
      <c r="C117" s="173">
        <v>120401</v>
      </c>
      <c r="D117" s="176">
        <v>44918</v>
      </c>
      <c r="E117" s="177">
        <v>28.365100000000002</v>
      </c>
      <c r="F117" s="177">
        <v>9.8100000000000007E-2</v>
      </c>
      <c r="G117" s="177">
        <v>0.1759</v>
      </c>
      <c r="H117" s="177">
        <v>0.2215</v>
      </c>
      <c r="I117" s="177">
        <v>0.4597</v>
      </c>
      <c r="J117" s="177">
        <v>0.77339999999999998</v>
      </c>
      <c r="K117" s="177">
        <v>1.6506000000000001</v>
      </c>
      <c r="L117" s="177">
        <v>3.0884999999999998</v>
      </c>
      <c r="M117" s="177">
        <v>4.5362999999999998</v>
      </c>
      <c r="N117" s="177">
        <v>5.7370000000000001</v>
      </c>
      <c r="O117" s="177">
        <v>4.9622000000000002</v>
      </c>
      <c r="P117" s="177">
        <v>5.6109999999999998</v>
      </c>
      <c r="Q117" s="177">
        <v>6.7041000000000004</v>
      </c>
      <c r="R117" s="177">
        <v>5.0237999999999996</v>
      </c>
      <c r="T117" s="106"/>
      <c r="U117" s="107"/>
      <c r="V117" s="107"/>
      <c r="W117" s="107"/>
      <c r="X117" s="107"/>
      <c r="Y117" s="107"/>
      <c r="Z117" s="107"/>
      <c r="AA117" s="107"/>
      <c r="AB117" s="107"/>
      <c r="AC117" s="107"/>
      <c r="AD117" s="107"/>
      <c r="AE117" s="107"/>
      <c r="AF117" s="107"/>
      <c r="AG117" s="107"/>
      <c r="AH117" s="107"/>
    </row>
    <row r="118" spans="1:34" x14ac:dyDescent="0.3">
      <c r="A118" s="173" t="s">
        <v>1594</v>
      </c>
      <c r="B118" s="173" t="s">
        <v>1559</v>
      </c>
      <c r="C118" s="173">
        <v>147617</v>
      </c>
      <c r="D118" s="176">
        <v>44918</v>
      </c>
      <c r="E118" s="177">
        <v>11.238</v>
      </c>
      <c r="F118" s="177">
        <v>4.2700000000000002E-2</v>
      </c>
      <c r="G118" s="177">
        <v>0.1105</v>
      </c>
      <c r="H118" s="177">
        <v>0.1283</v>
      </c>
      <c r="I118" s="177">
        <v>0.2918</v>
      </c>
      <c r="J118" s="177">
        <v>0.45050000000000001</v>
      </c>
      <c r="K118" s="177">
        <v>0.83260000000000001</v>
      </c>
      <c r="L118" s="177">
        <v>1.6995</v>
      </c>
      <c r="M118" s="177">
        <v>2.4756999999999998</v>
      </c>
      <c r="N118" s="177">
        <v>3.1055999999999999</v>
      </c>
      <c r="O118" s="177">
        <v>3.3828999999999998</v>
      </c>
      <c r="P118" s="177"/>
      <c r="Q118" s="177">
        <v>3.6107999999999998</v>
      </c>
      <c r="R118" s="177">
        <v>3.242</v>
      </c>
      <c r="T118" s="106"/>
      <c r="U118" s="107"/>
      <c r="V118" s="107"/>
      <c r="W118" s="107"/>
      <c r="X118" s="107"/>
      <c r="Y118" s="107"/>
      <c r="Z118" s="107"/>
      <c r="AA118" s="107"/>
      <c r="AB118" s="107"/>
      <c r="AC118" s="107"/>
      <c r="AD118" s="107"/>
      <c r="AE118" s="107"/>
      <c r="AF118" s="107"/>
      <c r="AG118" s="107"/>
      <c r="AH118" s="107"/>
    </row>
    <row r="119" spans="1:34" x14ac:dyDescent="0.3">
      <c r="A119" s="173" t="s">
        <v>1594</v>
      </c>
      <c r="B119" s="173" t="s">
        <v>1581</v>
      </c>
      <c r="C119" s="173">
        <v>147618</v>
      </c>
      <c r="D119" s="176">
        <v>44918</v>
      </c>
      <c r="E119" s="177">
        <v>10.9618</v>
      </c>
      <c r="F119" s="177">
        <v>4.1099999999999998E-2</v>
      </c>
      <c r="G119" s="177">
        <v>0.1041</v>
      </c>
      <c r="H119" s="177">
        <v>0.1142</v>
      </c>
      <c r="I119" s="177">
        <v>0.26340000000000002</v>
      </c>
      <c r="J119" s="177">
        <v>0.38829999999999998</v>
      </c>
      <c r="K119" s="177">
        <v>0.64449999999999996</v>
      </c>
      <c r="L119" s="177">
        <v>1.3143</v>
      </c>
      <c r="M119" s="177">
        <v>1.8821000000000001</v>
      </c>
      <c r="N119" s="177">
        <v>2.3129</v>
      </c>
      <c r="O119" s="177">
        <v>2.6042999999999998</v>
      </c>
      <c r="P119" s="177"/>
      <c r="Q119" s="177">
        <v>2.8302</v>
      </c>
      <c r="R119" s="177">
        <v>2.4601999999999999</v>
      </c>
      <c r="T119" s="106"/>
      <c r="U119" s="107"/>
      <c r="V119" s="107"/>
      <c r="W119" s="107"/>
      <c r="X119" s="107"/>
      <c r="Y119" s="107"/>
      <c r="Z119" s="107"/>
      <c r="AA119" s="107"/>
      <c r="AB119" s="107"/>
      <c r="AC119" s="107"/>
      <c r="AD119" s="107"/>
      <c r="AE119" s="107"/>
      <c r="AF119" s="107"/>
      <c r="AG119" s="107"/>
      <c r="AH119" s="107"/>
    </row>
    <row r="120" spans="1:34" x14ac:dyDescent="0.3">
      <c r="A120" s="173" t="s">
        <v>1594</v>
      </c>
      <c r="B120" s="173" t="s">
        <v>1582</v>
      </c>
      <c r="C120" s="173">
        <v>103780</v>
      </c>
      <c r="D120" s="176">
        <v>44918</v>
      </c>
      <c r="E120" s="177">
        <v>27.644100000000002</v>
      </c>
      <c r="F120" s="177">
        <v>0.1137</v>
      </c>
      <c r="G120" s="177">
        <v>0.17610000000000001</v>
      </c>
      <c r="H120" s="177">
        <v>0.2281</v>
      </c>
      <c r="I120" s="177">
        <v>0.44769999999999999</v>
      </c>
      <c r="J120" s="177">
        <v>0.68400000000000005</v>
      </c>
      <c r="K120" s="177">
        <v>1.3176000000000001</v>
      </c>
      <c r="L120" s="177">
        <v>2.2858999999999998</v>
      </c>
      <c r="M120" s="177">
        <v>3.0808</v>
      </c>
      <c r="N120" s="177">
        <v>3.8885000000000001</v>
      </c>
      <c r="O120" s="177">
        <v>3.0708000000000002</v>
      </c>
      <c r="P120" s="177">
        <v>3.9916</v>
      </c>
      <c r="Q120" s="177">
        <v>6.3788</v>
      </c>
      <c r="R120" s="177">
        <v>3.3788</v>
      </c>
      <c r="T120" s="106"/>
      <c r="U120" s="107"/>
      <c r="V120" s="107"/>
      <c r="W120" s="107"/>
      <c r="X120" s="107"/>
      <c r="Y120" s="107"/>
      <c r="Z120" s="107"/>
      <c r="AA120" s="107"/>
      <c r="AB120" s="107"/>
      <c r="AC120" s="107"/>
      <c r="AD120" s="107"/>
      <c r="AE120" s="107"/>
      <c r="AF120" s="107"/>
      <c r="AG120" s="107"/>
      <c r="AH120" s="107"/>
    </row>
    <row r="121" spans="1:34" x14ac:dyDescent="0.3">
      <c r="A121" s="173" t="s">
        <v>1594</v>
      </c>
      <c r="B121" s="173" t="s">
        <v>1560</v>
      </c>
      <c r="C121" s="173">
        <v>120482</v>
      </c>
      <c r="D121" s="176">
        <v>44918</v>
      </c>
      <c r="E121" s="177">
        <v>28.9697</v>
      </c>
      <c r="F121" s="177">
        <v>0.1158</v>
      </c>
      <c r="G121" s="177">
        <v>0.1812</v>
      </c>
      <c r="H121" s="177">
        <v>0.23980000000000001</v>
      </c>
      <c r="I121" s="177">
        <v>0.47099999999999997</v>
      </c>
      <c r="J121" s="177">
        <v>0.73370000000000002</v>
      </c>
      <c r="K121" s="177">
        <v>1.4693000000000001</v>
      </c>
      <c r="L121" s="177">
        <v>2.6065</v>
      </c>
      <c r="M121" s="177">
        <v>3.5886</v>
      </c>
      <c r="N121" s="177">
        <v>4.5407000000000002</v>
      </c>
      <c r="O121" s="177">
        <v>3.5615999999999999</v>
      </c>
      <c r="P121" s="177">
        <v>4.452</v>
      </c>
      <c r="Q121" s="177">
        <v>6.1516999999999999</v>
      </c>
      <c r="R121" s="177">
        <v>3.9104999999999999</v>
      </c>
      <c r="T121" s="106"/>
      <c r="U121" s="107"/>
      <c r="V121" s="107"/>
      <c r="W121" s="107"/>
      <c r="X121" s="107"/>
      <c r="Y121" s="107"/>
      <c r="Z121" s="107"/>
      <c r="AA121" s="107"/>
      <c r="AB121" s="107"/>
      <c r="AC121" s="107"/>
      <c r="AD121" s="107"/>
      <c r="AE121" s="107"/>
      <c r="AF121" s="107"/>
      <c r="AG121" s="107"/>
      <c r="AH121" s="107"/>
    </row>
    <row r="122" spans="1:34" x14ac:dyDescent="0.3">
      <c r="A122" s="173" t="s">
        <v>1594</v>
      </c>
      <c r="B122" s="173" t="s">
        <v>1583</v>
      </c>
      <c r="C122" s="173">
        <v>105968</v>
      </c>
      <c r="D122" s="176">
        <v>44918</v>
      </c>
      <c r="E122" s="177">
        <v>31.2242</v>
      </c>
      <c r="F122" s="177">
        <v>9.4600000000000004E-2</v>
      </c>
      <c r="G122" s="177">
        <v>0.1376</v>
      </c>
      <c r="H122" s="177">
        <v>0.20219999999999999</v>
      </c>
      <c r="I122" s="177">
        <v>0.40810000000000002</v>
      </c>
      <c r="J122" s="177">
        <v>0.64300000000000002</v>
      </c>
      <c r="K122" s="177">
        <v>1.3480000000000001</v>
      </c>
      <c r="L122" s="177">
        <v>2.4258000000000002</v>
      </c>
      <c r="M122" s="177">
        <v>3.4527000000000001</v>
      </c>
      <c r="N122" s="177">
        <v>4.3728999999999996</v>
      </c>
      <c r="O122" s="177">
        <v>4.2220000000000004</v>
      </c>
      <c r="P122" s="177">
        <v>5.0198999999999998</v>
      </c>
      <c r="Q122" s="177">
        <v>6.8258999999999999</v>
      </c>
      <c r="R122" s="177">
        <v>4.2558999999999996</v>
      </c>
      <c r="T122" s="106"/>
      <c r="U122" s="107"/>
      <c r="V122" s="107"/>
      <c r="W122" s="107"/>
      <c r="X122" s="107"/>
      <c r="Y122" s="107"/>
      <c r="Z122" s="107"/>
      <c r="AA122" s="107"/>
      <c r="AB122" s="107"/>
      <c r="AC122" s="107"/>
      <c r="AD122" s="107"/>
      <c r="AE122" s="107"/>
      <c r="AF122" s="107"/>
      <c r="AG122" s="107"/>
      <c r="AH122" s="107"/>
    </row>
    <row r="123" spans="1:34" x14ac:dyDescent="0.3">
      <c r="A123" s="173" t="s">
        <v>1594</v>
      </c>
      <c r="B123" s="173" t="s">
        <v>1561</v>
      </c>
      <c r="C123" s="173">
        <v>119771</v>
      </c>
      <c r="D123" s="176">
        <v>44918</v>
      </c>
      <c r="E123" s="177">
        <v>32.873600000000003</v>
      </c>
      <c r="F123" s="177">
        <v>9.6199999999999994E-2</v>
      </c>
      <c r="G123" s="177">
        <v>0.1426</v>
      </c>
      <c r="H123" s="177">
        <v>0.2137</v>
      </c>
      <c r="I123" s="177">
        <v>0.43080000000000002</v>
      </c>
      <c r="J123" s="177">
        <v>0.69159999999999999</v>
      </c>
      <c r="K123" s="177">
        <v>1.4967999999999999</v>
      </c>
      <c r="L123" s="177">
        <v>2.7284000000000002</v>
      </c>
      <c r="M123" s="177">
        <v>3.9119999999999999</v>
      </c>
      <c r="N123" s="177">
        <v>4.9866000000000001</v>
      </c>
      <c r="O123" s="177">
        <v>4.8197999999999999</v>
      </c>
      <c r="P123" s="177">
        <v>5.5852000000000004</v>
      </c>
      <c r="Q123" s="177">
        <v>6.8707000000000003</v>
      </c>
      <c r="R123" s="177">
        <v>4.8655999999999997</v>
      </c>
      <c r="T123" s="106"/>
      <c r="U123" s="107"/>
      <c r="V123" s="107"/>
      <c r="W123" s="107"/>
      <c r="X123" s="107"/>
      <c r="Y123" s="107"/>
      <c r="Z123" s="107"/>
      <c r="AA123" s="107"/>
      <c r="AB123" s="107"/>
      <c r="AC123" s="107"/>
      <c r="AD123" s="107"/>
      <c r="AE123" s="107"/>
      <c r="AF123" s="107"/>
      <c r="AG123" s="107"/>
      <c r="AH123" s="107"/>
    </row>
    <row r="124" spans="1:34" x14ac:dyDescent="0.3">
      <c r="A124" s="173" t="s">
        <v>1594</v>
      </c>
      <c r="B124" s="173" t="s">
        <v>1562</v>
      </c>
      <c r="C124" s="173">
        <v>145895</v>
      </c>
      <c r="D124" s="176">
        <v>44918</v>
      </c>
      <c r="E124" s="177">
        <v>12.0176</v>
      </c>
      <c r="F124" s="177">
        <v>0.1066</v>
      </c>
      <c r="G124" s="177">
        <v>0.16500000000000001</v>
      </c>
      <c r="H124" s="177">
        <v>0.2235</v>
      </c>
      <c r="I124" s="177">
        <v>0.42280000000000001</v>
      </c>
      <c r="J124" s="177">
        <v>0.62970000000000004</v>
      </c>
      <c r="K124" s="177">
        <v>1.3861000000000001</v>
      </c>
      <c r="L124" s="177">
        <v>2.6522000000000001</v>
      </c>
      <c r="M124" s="177">
        <v>3.6804000000000001</v>
      </c>
      <c r="N124" s="177">
        <v>4.8719999999999999</v>
      </c>
      <c r="O124" s="177">
        <v>4.3152999999999997</v>
      </c>
      <c r="P124" s="177"/>
      <c r="Q124" s="177">
        <v>4.8097000000000003</v>
      </c>
      <c r="R124" s="177">
        <v>4.4591000000000003</v>
      </c>
      <c r="T124" s="106"/>
      <c r="U124" s="107"/>
      <c r="V124" s="107"/>
      <c r="W124" s="107"/>
      <c r="X124" s="107"/>
      <c r="Y124" s="107"/>
      <c r="Z124" s="107"/>
      <c r="AA124" s="107"/>
      <c r="AB124" s="107"/>
      <c r="AC124" s="107"/>
      <c r="AD124" s="107"/>
      <c r="AE124" s="107"/>
      <c r="AF124" s="107"/>
      <c r="AG124" s="107"/>
      <c r="AH124" s="107"/>
    </row>
    <row r="125" spans="1:34" x14ac:dyDescent="0.3">
      <c r="A125" s="173" t="s">
        <v>1594</v>
      </c>
      <c r="B125" s="173" t="s">
        <v>1584</v>
      </c>
      <c r="C125" s="173">
        <v>145890</v>
      </c>
      <c r="D125" s="176">
        <v>44918</v>
      </c>
      <c r="E125" s="177">
        <v>11.689500000000001</v>
      </c>
      <c r="F125" s="177">
        <v>0.1045</v>
      </c>
      <c r="G125" s="177">
        <v>0.1585</v>
      </c>
      <c r="H125" s="177">
        <v>0.20749999999999999</v>
      </c>
      <c r="I125" s="177">
        <v>0.39079999999999998</v>
      </c>
      <c r="J125" s="177">
        <v>0.55920000000000003</v>
      </c>
      <c r="K125" s="177">
        <v>1.1700999999999999</v>
      </c>
      <c r="L125" s="177">
        <v>2.2122000000000002</v>
      </c>
      <c r="M125" s="177">
        <v>3.0129999999999999</v>
      </c>
      <c r="N125" s="177">
        <v>3.9750999999999999</v>
      </c>
      <c r="O125" s="177">
        <v>3.5617999999999999</v>
      </c>
      <c r="P125" s="177"/>
      <c r="Q125" s="177">
        <v>4.0708000000000002</v>
      </c>
      <c r="R125" s="177">
        <v>3.6419999999999999</v>
      </c>
      <c r="T125" s="106"/>
      <c r="U125" s="107"/>
      <c r="V125" s="107"/>
      <c r="W125" s="107"/>
      <c r="X125" s="107"/>
      <c r="Y125" s="107"/>
      <c r="Z125" s="107"/>
      <c r="AA125" s="107"/>
      <c r="AB125" s="107"/>
      <c r="AC125" s="107"/>
      <c r="AD125" s="107"/>
      <c r="AE125" s="107"/>
      <c r="AF125" s="107"/>
      <c r="AG125" s="107"/>
      <c r="AH125" s="107"/>
    </row>
    <row r="126" spans="1:34" x14ac:dyDescent="0.3">
      <c r="A126" s="173" t="s">
        <v>1594</v>
      </c>
      <c r="B126" s="173" t="s">
        <v>1563</v>
      </c>
      <c r="C126" s="173">
        <v>148468</v>
      </c>
      <c r="D126" s="176">
        <v>44918</v>
      </c>
      <c r="E126" s="177">
        <v>10.9015</v>
      </c>
      <c r="F126" s="177">
        <v>5.8700000000000002E-2</v>
      </c>
      <c r="G126" s="177">
        <v>7.0699999999999999E-2</v>
      </c>
      <c r="H126" s="177">
        <v>0.11940000000000001</v>
      </c>
      <c r="I126" s="177">
        <v>0.30819999999999997</v>
      </c>
      <c r="J126" s="177">
        <v>0.57199999999999995</v>
      </c>
      <c r="K126" s="177">
        <v>1.1956</v>
      </c>
      <c r="L126" s="177">
        <v>2.1878000000000002</v>
      </c>
      <c r="M126" s="177">
        <v>3.1236000000000002</v>
      </c>
      <c r="N126" s="177">
        <v>3.9327000000000001</v>
      </c>
      <c r="O126" s="177"/>
      <c r="P126" s="177"/>
      <c r="Q126" s="177">
        <v>3.7715000000000001</v>
      </c>
      <c r="R126" s="177">
        <v>3.8755999999999999</v>
      </c>
      <c r="T126" s="106"/>
      <c r="U126" s="107"/>
      <c r="V126" s="107"/>
      <c r="W126" s="107"/>
      <c r="X126" s="107"/>
      <c r="Y126" s="107"/>
      <c r="Z126" s="107"/>
      <c r="AA126" s="107"/>
      <c r="AB126" s="107"/>
      <c r="AC126" s="107"/>
      <c r="AD126" s="107"/>
      <c r="AE126" s="107"/>
      <c r="AF126" s="107"/>
      <c r="AG126" s="107"/>
      <c r="AH126" s="107"/>
    </row>
    <row r="127" spans="1:34" x14ac:dyDescent="0.3">
      <c r="A127" s="173" t="s">
        <v>1594</v>
      </c>
      <c r="B127" s="173" t="s">
        <v>1585</v>
      </c>
      <c r="C127" s="173">
        <v>148467</v>
      </c>
      <c r="D127" s="176">
        <v>44918</v>
      </c>
      <c r="E127" s="177">
        <v>10.6883</v>
      </c>
      <c r="F127" s="177">
        <v>5.62E-2</v>
      </c>
      <c r="G127" s="177">
        <v>6.3700000000000007E-2</v>
      </c>
      <c r="H127" s="177">
        <v>0.104</v>
      </c>
      <c r="I127" s="177">
        <v>0.27579999999999999</v>
      </c>
      <c r="J127" s="177">
        <v>0.50209999999999999</v>
      </c>
      <c r="K127" s="177">
        <v>0.98160000000000003</v>
      </c>
      <c r="L127" s="177">
        <v>1.7536</v>
      </c>
      <c r="M127" s="177">
        <v>2.4666999999999999</v>
      </c>
      <c r="N127" s="177">
        <v>3.0554999999999999</v>
      </c>
      <c r="O127" s="177"/>
      <c r="P127" s="177"/>
      <c r="Q127" s="177">
        <v>2.8961000000000001</v>
      </c>
      <c r="R127" s="177">
        <v>3.0007999999999999</v>
      </c>
      <c r="T127" s="106"/>
      <c r="U127" s="107"/>
      <c r="V127" s="107"/>
      <c r="W127" s="107"/>
      <c r="X127" s="107"/>
      <c r="Y127" s="107"/>
      <c r="Z127" s="107"/>
      <c r="AA127" s="107"/>
      <c r="AB127" s="107"/>
      <c r="AC127" s="107"/>
      <c r="AD127" s="107"/>
      <c r="AE127" s="107"/>
      <c r="AF127" s="107"/>
      <c r="AG127" s="107"/>
      <c r="AH127" s="107"/>
    </row>
    <row r="128" spans="1:34" x14ac:dyDescent="0.3">
      <c r="A128" s="173" t="s">
        <v>1594</v>
      </c>
      <c r="B128" s="173" t="s">
        <v>1564</v>
      </c>
      <c r="C128" s="173">
        <v>148401</v>
      </c>
      <c r="D128" s="176">
        <v>44918</v>
      </c>
      <c r="E128" s="177">
        <v>11.132999999999999</v>
      </c>
      <c r="F128" s="177">
        <v>6.2899999999999998E-2</v>
      </c>
      <c r="G128" s="177">
        <v>0.15290000000000001</v>
      </c>
      <c r="H128" s="177">
        <v>0.18</v>
      </c>
      <c r="I128" s="177">
        <v>0.38769999999999999</v>
      </c>
      <c r="J128" s="177">
        <v>0.64180000000000004</v>
      </c>
      <c r="K128" s="177">
        <v>1.4303999999999999</v>
      </c>
      <c r="L128" s="177">
        <v>2.6650999999999998</v>
      </c>
      <c r="M128" s="177">
        <v>3.6688999999999998</v>
      </c>
      <c r="N128" s="177">
        <v>4.6924999999999999</v>
      </c>
      <c r="O128" s="177"/>
      <c r="P128" s="177"/>
      <c r="Q128" s="177">
        <v>4.3646000000000003</v>
      </c>
      <c r="R128" s="177">
        <v>4.5400999999999998</v>
      </c>
      <c r="T128" s="106"/>
      <c r="U128" s="107"/>
      <c r="V128" s="107"/>
      <c r="W128" s="107"/>
      <c r="X128" s="107"/>
      <c r="Y128" s="107"/>
      <c r="Z128" s="107"/>
      <c r="AA128" s="107"/>
      <c r="AB128" s="107"/>
      <c r="AC128" s="107"/>
      <c r="AD128" s="107"/>
      <c r="AE128" s="107"/>
      <c r="AF128" s="107"/>
      <c r="AG128" s="107"/>
      <c r="AH128" s="107"/>
    </row>
    <row r="129" spans="1:34" x14ac:dyDescent="0.3">
      <c r="A129" s="173" t="s">
        <v>1594</v>
      </c>
      <c r="B129" s="173" t="s">
        <v>1586</v>
      </c>
      <c r="C129" s="173">
        <v>148400</v>
      </c>
      <c r="D129" s="176">
        <v>44918</v>
      </c>
      <c r="E129" s="177">
        <v>10.94</v>
      </c>
      <c r="F129" s="177">
        <v>6.4000000000000001E-2</v>
      </c>
      <c r="G129" s="177">
        <v>0.13730000000000001</v>
      </c>
      <c r="H129" s="177">
        <v>0.1648</v>
      </c>
      <c r="I129" s="177">
        <v>0.35780000000000001</v>
      </c>
      <c r="J129" s="177">
        <v>0.57920000000000005</v>
      </c>
      <c r="K129" s="177">
        <v>1.2401</v>
      </c>
      <c r="L129" s="177">
        <v>2.2907999999999999</v>
      </c>
      <c r="M129" s="177">
        <v>3.1103000000000001</v>
      </c>
      <c r="N129" s="177">
        <v>3.9430000000000001</v>
      </c>
      <c r="O129" s="177"/>
      <c r="P129" s="177"/>
      <c r="Q129" s="177">
        <v>3.6406999999999998</v>
      </c>
      <c r="R129" s="177">
        <v>3.8136000000000001</v>
      </c>
      <c r="T129" s="106"/>
      <c r="U129" s="107"/>
      <c r="V129" s="107"/>
      <c r="W129" s="107"/>
      <c r="X129" s="107"/>
      <c r="Y129" s="107"/>
      <c r="Z129" s="107"/>
      <c r="AA129" s="107"/>
      <c r="AB129" s="107"/>
      <c r="AC129" s="107"/>
      <c r="AD129" s="107"/>
      <c r="AE129" s="107"/>
      <c r="AF129" s="107"/>
      <c r="AG129" s="107"/>
      <c r="AH129" s="107"/>
    </row>
    <row r="130" spans="1:34" x14ac:dyDescent="0.3">
      <c r="A130" s="173" t="s">
        <v>1594</v>
      </c>
      <c r="B130" s="173" t="s">
        <v>1816</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1594</v>
      </c>
      <c r="B131" s="173" t="s">
        <v>1817</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1594</v>
      </c>
      <c r="B132" s="173" t="s">
        <v>1587</v>
      </c>
      <c r="C132" s="173">
        <v>113345</v>
      </c>
      <c r="D132" s="176">
        <v>44918</v>
      </c>
      <c r="E132" s="177">
        <v>22.309799999999999</v>
      </c>
      <c r="F132" s="177">
        <v>7.1800000000000003E-2</v>
      </c>
      <c r="G132" s="177">
        <v>7.7200000000000005E-2</v>
      </c>
      <c r="H132" s="177">
        <v>0.13109999999999999</v>
      </c>
      <c r="I132" s="177">
        <v>0.35539999999999999</v>
      </c>
      <c r="J132" s="177">
        <v>0.62419999999999998</v>
      </c>
      <c r="K132" s="177">
        <v>1.3018000000000001</v>
      </c>
      <c r="L132" s="177">
        <v>2.3184</v>
      </c>
      <c r="M132" s="177">
        <v>3.202</v>
      </c>
      <c r="N132" s="177">
        <v>4.0312000000000001</v>
      </c>
      <c r="O132" s="177">
        <v>4.0614999999999997</v>
      </c>
      <c r="P132" s="177">
        <v>5.0279999999999996</v>
      </c>
      <c r="Q132" s="177">
        <v>6.7984999999999998</v>
      </c>
      <c r="R132" s="177">
        <v>4.0259</v>
      </c>
      <c r="T132" s="106"/>
      <c r="U132" s="107"/>
      <c r="V132" s="107"/>
      <c r="W132" s="107"/>
      <c r="X132" s="107"/>
      <c r="Y132" s="107"/>
      <c r="Z132" s="107"/>
      <c r="AA132" s="107"/>
      <c r="AB132" s="107"/>
      <c r="AC132" s="107"/>
      <c r="AD132" s="107"/>
      <c r="AE132" s="107"/>
      <c r="AF132" s="107"/>
      <c r="AG132" s="107"/>
      <c r="AH132" s="107"/>
    </row>
    <row r="133" spans="1:34" x14ac:dyDescent="0.3">
      <c r="A133" s="173" t="s">
        <v>1594</v>
      </c>
      <c r="B133" s="173" t="s">
        <v>1565</v>
      </c>
      <c r="C133" s="173">
        <v>118585</v>
      </c>
      <c r="D133" s="176">
        <v>44918</v>
      </c>
      <c r="E133" s="177">
        <v>23.669</v>
      </c>
      <c r="F133" s="177">
        <v>7.3999999999999996E-2</v>
      </c>
      <c r="G133" s="177">
        <v>8.4599999999999995E-2</v>
      </c>
      <c r="H133" s="177">
        <v>0.1477</v>
      </c>
      <c r="I133" s="177">
        <v>0.38719999999999999</v>
      </c>
      <c r="J133" s="177">
        <v>0.69220000000000004</v>
      </c>
      <c r="K133" s="177">
        <v>1.4983</v>
      </c>
      <c r="L133" s="177">
        <v>2.7027999999999999</v>
      </c>
      <c r="M133" s="177">
        <v>3.7854999999999999</v>
      </c>
      <c r="N133" s="177">
        <v>4.8042999999999996</v>
      </c>
      <c r="O133" s="177">
        <v>4.8052999999999999</v>
      </c>
      <c r="P133" s="177">
        <v>5.7504</v>
      </c>
      <c r="Q133" s="177">
        <v>6.9210000000000003</v>
      </c>
      <c r="R133" s="177">
        <v>4.7621000000000002</v>
      </c>
      <c r="T133" s="106"/>
      <c r="U133" s="107"/>
      <c r="V133" s="107"/>
      <c r="W133" s="107"/>
      <c r="X133" s="107"/>
      <c r="Y133" s="107"/>
      <c r="Z133" s="107"/>
      <c r="AA133" s="107"/>
      <c r="AB133" s="107"/>
      <c r="AC133" s="107"/>
      <c r="AD133" s="107"/>
      <c r="AE133" s="107"/>
      <c r="AF133" s="107"/>
      <c r="AG133" s="107"/>
      <c r="AH133" s="107"/>
    </row>
    <row r="134" spans="1:34" x14ac:dyDescent="0.3">
      <c r="A134" s="173" t="s">
        <v>1594</v>
      </c>
      <c r="B134" s="173" t="s">
        <v>1566</v>
      </c>
      <c r="C134" s="173">
        <v>138875</v>
      </c>
      <c r="D134" s="176">
        <v>44918</v>
      </c>
      <c r="E134" s="177">
        <v>16.3231</v>
      </c>
      <c r="F134" s="177">
        <v>8.0299999999999996E-2</v>
      </c>
      <c r="G134" s="177">
        <v>0.1651</v>
      </c>
      <c r="H134" s="177">
        <v>0.2001</v>
      </c>
      <c r="I134" s="177">
        <v>0.41649999999999998</v>
      </c>
      <c r="J134" s="177">
        <v>0.62690000000000001</v>
      </c>
      <c r="K134" s="177">
        <v>1.3933</v>
      </c>
      <c r="L134" s="177">
        <v>2.4973000000000001</v>
      </c>
      <c r="M134" s="177">
        <v>3.4784000000000002</v>
      </c>
      <c r="N134" s="177">
        <v>4.3470000000000004</v>
      </c>
      <c r="O134" s="177">
        <v>4.3577000000000004</v>
      </c>
      <c r="P134" s="177">
        <v>5.1669</v>
      </c>
      <c r="Q134" s="177">
        <v>6.0597000000000003</v>
      </c>
      <c r="R134" s="177">
        <v>4.3884999999999996</v>
      </c>
      <c r="T134" s="106"/>
      <c r="U134" s="107"/>
      <c r="V134" s="107"/>
      <c r="W134" s="107"/>
      <c r="X134" s="107"/>
      <c r="Y134" s="107"/>
      <c r="Z134" s="107"/>
      <c r="AA134" s="107"/>
      <c r="AB134" s="107"/>
      <c r="AC134" s="107"/>
      <c r="AD134" s="107"/>
      <c r="AE134" s="107"/>
      <c r="AF134" s="107"/>
      <c r="AG134" s="107"/>
      <c r="AH134" s="107"/>
    </row>
    <row r="135" spans="1:34" x14ac:dyDescent="0.3">
      <c r="A135" s="173" t="s">
        <v>1594</v>
      </c>
      <c r="B135" s="173" t="s">
        <v>1588</v>
      </c>
      <c r="C135" s="173">
        <v>138876</v>
      </c>
      <c r="D135" s="176">
        <v>44918</v>
      </c>
      <c r="E135" s="177">
        <v>15.548999999999999</v>
      </c>
      <c r="F135" s="177">
        <v>7.7899999999999997E-2</v>
      </c>
      <c r="G135" s="177">
        <v>0.15909999999999999</v>
      </c>
      <c r="H135" s="177">
        <v>0.1862</v>
      </c>
      <c r="I135" s="177">
        <v>0.39</v>
      </c>
      <c r="J135" s="177">
        <v>0.56920000000000004</v>
      </c>
      <c r="K135" s="177">
        <v>1.2165999999999999</v>
      </c>
      <c r="L135" s="177">
        <v>2.1536</v>
      </c>
      <c r="M135" s="177">
        <v>2.9544000000000001</v>
      </c>
      <c r="N135" s="177">
        <v>3.6434000000000002</v>
      </c>
      <c r="O135" s="177">
        <v>3.6907000000000001</v>
      </c>
      <c r="P135" s="177">
        <v>4.5336999999999996</v>
      </c>
      <c r="Q135" s="177">
        <v>5.4428000000000001</v>
      </c>
      <c r="R135" s="177">
        <v>3.7044000000000001</v>
      </c>
      <c r="T135" s="106"/>
      <c r="U135" s="107"/>
      <c r="V135" s="107"/>
      <c r="W135" s="107"/>
      <c r="X135" s="107"/>
      <c r="Y135" s="107"/>
      <c r="Z135" s="107"/>
      <c r="AA135" s="107"/>
      <c r="AB135" s="107"/>
      <c r="AC135" s="107"/>
      <c r="AD135" s="107"/>
      <c r="AE135" s="107"/>
      <c r="AF135" s="107"/>
      <c r="AG135" s="107"/>
      <c r="AH135" s="107"/>
    </row>
    <row r="136" spans="1:34" x14ac:dyDescent="0.3">
      <c r="A136" s="173" t="s">
        <v>1594</v>
      </c>
      <c r="B136" s="173" t="s">
        <v>1567</v>
      </c>
      <c r="C136" s="173">
        <v>119574</v>
      </c>
      <c r="D136" s="176">
        <v>44918</v>
      </c>
      <c r="E136" s="177">
        <v>29.614100000000001</v>
      </c>
      <c r="F136" s="177">
        <v>7.7700000000000005E-2</v>
      </c>
      <c r="G136" s="177">
        <v>0.14510000000000001</v>
      </c>
      <c r="H136" s="177">
        <v>0.16569999999999999</v>
      </c>
      <c r="I136" s="177">
        <v>0.41670000000000001</v>
      </c>
      <c r="J136" s="177">
        <v>0.70489999999999997</v>
      </c>
      <c r="K136" s="177">
        <v>1.5023</v>
      </c>
      <c r="L136" s="177">
        <v>2.78</v>
      </c>
      <c r="M136" s="177">
        <v>3.8879999999999999</v>
      </c>
      <c r="N136" s="177">
        <v>4.9137000000000004</v>
      </c>
      <c r="O136" s="177">
        <v>4.4349999999999996</v>
      </c>
      <c r="P136" s="177">
        <v>5.3562000000000003</v>
      </c>
      <c r="Q136" s="177">
        <v>6.5781000000000001</v>
      </c>
      <c r="R136" s="177">
        <v>4.7542999999999997</v>
      </c>
      <c r="T136" s="106"/>
      <c r="U136" s="107"/>
      <c r="V136" s="107"/>
      <c r="W136" s="107"/>
      <c r="X136" s="107"/>
      <c r="Y136" s="107"/>
      <c r="Z136" s="107"/>
      <c r="AA136" s="107"/>
      <c r="AB136" s="107"/>
      <c r="AC136" s="107"/>
      <c r="AD136" s="107"/>
      <c r="AE136" s="107"/>
      <c r="AF136" s="107"/>
      <c r="AG136" s="107"/>
      <c r="AH136" s="107"/>
    </row>
    <row r="137" spans="1:34" x14ac:dyDescent="0.3">
      <c r="A137" s="173" t="s">
        <v>1594</v>
      </c>
      <c r="B137" s="173" t="s">
        <v>1589</v>
      </c>
      <c r="C137" s="173">
        <v>104457</v>
      </c>
      <c r="D137" s="176">
        <v>44918</v>
      </c>
      <c r="E137" s="177">
        <v>28.220300000000002</v>
      </c>
      <c r="F137" s="177">
        <v>7.6600000000000001E-2</v>
      </c>
      <c r="G137" s="177">
        <v>0.14119999999999999</v>
      </c>
      <c r="H137" s="177">
        <v>0.15720000000000001</v>
      </c>
      <c r="I137" s="177">
        <v>0.3992</v>
      </c>
      <c r="J137" s="177">
        <v>0.66710000000000003</v>
      </c>
      <c r="K137" s="177">
        <v>1.3859999999999999</v>
      </c>
      <c r="L137" s="177">
        <v>2.5432000000000001</v>
      </c>
      <c r="M137" s="177">
        <v>3.5284</v>
      </c>
      <c r="N137" s="177">
        <v>4.4321999999999999</v>
      </c>
      <c r="O137" s="177">
        <v>3.9626999999999999</v>
      </c>
      <c r="P137" s="177">
        <v>4.8361999999999998</v>
      </c>
      <c r="Q137" s="177">
        <v>6.6356000000000002</v>
      </c>
      <c r="R137" s="177">
        <v>4.2779999999999996</v>
      </c>
      <c r="T137" s="106"/>
      <c r="U137" s="107"/>
      <c r="V137" s="107"/>
      <c r="W137" s="107"/>
      <c r="X137" s="107"/>
      <c r="Y137" s="107"/>
      <c r="Z137" s="107"/>
      <c r="AA137" s="107"/>
      <c r="AB137" s="107"/>
      <c r="AC137" s="107"/>
      <c r="AD137" s="107"/>
      <c r="AE137" s="107"/>
      <c r="AF137" s="107"/>
      <c r="AG137" s="107"/>
      <c r="AH137" s="107"/>
    </row>
    <row r="138" spans="1:34" x14ac:dyDescent="0.3">
      <c r="A138" s="173" t="s">
        <v>1594</v>
      </c>
      <c r="B138" s="173" t="s">
        <v>1850</v>
      </c>
      <c r="C138" s="173">
        <v>149552</v>
      </c>
      <c r="D138" s="176">
        <v>44918</v>
      </c>
      <c r="E138" s="177">
        <v>12.1973</v>
      </c>
      <c r="F138" s="177">
        <v>2.46E-2</v>
      </c>
      <c r="G138" s="177">
        <v>0.13869999999999999</v>
      </c>
      <c r="H138" s="177">
        <v>0.1527</v>
      </c>
      <c r="I138" s="177">
        <v>0.37109999999999999</v>
      </c>
      <c r="J138" s="177">
        <v>0.6129</v>
      </c>
      <c r="K138" s="177">
        <v>1.2745</v>
      </c>
      <c r="L138" s="177">
        <v>2.1960000000000002</v>
      </c>
      <c r="M138" s="177">
        <v>3.0769000000000002</v>
      </c>
      <c r="N138" s="177">
        <v>3.3599000000000001</v>
      </c>
      <c r="O138" s="177">
        <v>2.6968000000000001</v>
      </c>
      <c r="P138" s="177">
        <v>2.2229999999999999</v>
      </c>
      <c r="Q138" s="177">
        <v>3.0196999999999998</v>
      </c>
      <c r="R138" s="177">
        <v>2.9464000000000001</v>
      </c>
      <c r="T138" s="106"/>
      <c r="U138" s="107"/>
      <c r="V138" s="107"/>
      <c r="W138" s="107"/>
      <c r="X138" s="107"/>
      <c r="Y138" s="107"/>
      <c r="Z138" s="107"/>
      <c r="AA138" s="107"/>
      <c r="AB138" s="107"/>
      <c r="AC138" s="107"/>
      <c r="AD138" s="107"/>
      <c r="AE138" s="107"/>
      <c r="AF138" s="107"/>
      <c r="AG138" s="107"/>
      <c r="AH138" s="107"/>
    </row>
    <row r="139" spans="1:34" x14ac:dyDescent="0.3">
      <c r="A139" s="173" t="s">
        <v>1594</v>
      </c>
      <c r="B139" s="173" t="s">
        <v>1568</v>
      </c>
      <c r="C139" s="173">
        <v>149550</v>
      </c>
      <c r="D139" s="176">
        <v>44918</v>
      </c>
      <c r="E139" s="177">
        <v>12.651</v>
      </c>
      <c r="F139" s="177">
        <v>2.53E-2</v>
      </c>
      <c r="G139" s="177">
        <v>0.1409</v>
      </c>
      <c r="H139" s="177">
        <v>0.1575</v>
      </c>
      <c r="I139" s="177">
        <v>0.38169999999999998</v>
      </c>
      <c r="J139" s="177">
        <v>0.63639999999999997</v>
      </c>
      <c r="K139" s="177">
        <v>1.4214</v>
      </c>
      <c r="L139" s="177">
        <v>2.5327000000000002</v>
      </c>
      <c r="M139" s="177">
        <v>3.5135000000000001</v>
      </c>
      <c r="N139" s="177">
        <v>3.9754</v>
      </c>
      <c r="O139" s="177">
        <v>3.1997</v>
      </c>
      <c r="P139" s="177">
        <v>2.7315</v>
      </c>
      <c r="Q139" s="177">
        <v>3.5847000000000002</v>
      </c>
      <c r="R139" s="177">
        <v>3.4729999999999999</v>
      </c>
      <c r="T139" s="106"/>
      <c r="U139" s="107"/>
      <c r="V139" s="107"/>
      <c r="W139" s="107"/>
      <c r="X139" s="107"/>
      <c r="Y139" s="107"/>
      <c r="Z139" s="107"/>
      <c r="AA139" s="107"/>
      <c r="AB139" s="107"/>
      <c r="AC139" s="107"/>
      <c r="AD139" s="107"/>
      <c r="AE139" s="107"/>
      <c r="AF139" s="107"/>
      <c r="AG139" s="107"/>
      <c r="AH139" s="107"/>
    </row>
    <row r="140" spans="1:34" x14ac:dyDescent="0.3">
      <c r="A140" s="173" t="s">
        <v>1594</v>
      </c>
      <c r="B140" s="173" t="s">
        <v>1851</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1594</v>
      </c>
      <c r="B141" s="173" t="s">
        <v>1852</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1594</v>
      </c>
      <c r="B142" s="173" t="s">
        <v>1569</v>
      </c>
      <c r="C142" s="173">
        <v>145724</v>
      </c>
      <c r="D142" s="176">
        <v>44918</v>
      </c>
      <c r="E142" s="177">
        <v>12.4261</v>
      </c>
      <c r="F142" s="177">
        <v>9.1800000000000007E-2</v>
      </c>
      <c r="G142" s="177">
        <v>0.1774</v>
      </c>
      <c r="H142" s="177">
        <v>0.22500000000000001</v>
      </c>
      <c r="I142" s="177">
        <v>0.45600000000000002</v>
      </c>
      <c r="J142" s="177">
        <v>0.69369999999999998</v>
      </c>
      <c r="K142" s="177">
        <v>1.5046999999999999</v>
      </c>
      <c r="L142" s="177">
        <v>2.7341000000000002</v>
      </c>
      <c r="M142" s="177">
        <v>3.7730999999999999</v>
      </c>
      <c r="N142" s="177">
        <v>4.7634999999999996</v>
      </c>
      <c r="O142" s="177">
        <v>5.0186000000000002</v>
      </c>
      <c r="P142" s="177"/>
      <c r="Q142" s="177">
        <v>5.5570000000000004</v>
      </c>
      <c r="R142" s="177">
        <v>4.7366000000000001</v>
      </c>
      <c r="T142" s="106"/>
      <c r="U142" s="107"/>
      <c r="V142" s="107"/>
      <c r="W142" s="107"/>
      <c r="X142" s="107"/>
      <c r="Y142" s="107"/>
      <c r="Z142" s="107"/>
      <c r="AA142" s="107"/>
      <c r="AB142" s="107"/>
      <c r="AC142" s="107"/>
      <c r="AD142" s="107"/>
      <c r="AE142" s="107"/>
      <c r="AF142" s="107"/>
      <c r="AG142" s="107"/>
      <c r="AH142" s="107"/>
    </row>
    <row r="143" spans="1:34" x14ac:dyDescent="0.3">
      <c r="A143" s="173" t="s">
        <v>1594</v>
      </c>
      <c r="B143" s="173" t="s">
        <v>1590</v>
      </c>
      <c r="C143" s="173">
        <v>145723</v>
      </c>
      <c r="D143" s="176">
        <v>44918</v>
      </c>
      <c r="E143" s="177">
        <v>12.0496</v>
      </c>
      <c r="F143" s="177">
        <v>8.9700000000000002E-2</v>
      </c>
      <c r="G143" s="177">
        <v>0.1704</v>
      </c>
      <c r="H143" s="177">
        <v>0.20960000000000001</v>
      </c>
      <c r="I143" s="177">
        <v>0.4259</v>
      </c>
      <c r="J143" s="177">
        <v>0.62880000000000003</v>
      </c>
      <c r="K143" s="177">
        <v>1.3048</v>
      </c>
      <c r="L143" s="177">
        <v>2.3294999999999999</v>
      </c>
      <c r="M143" s="177">
        <v>3.1573000000000002</v>
      </c>
      <c r="N143" s="177">
        <v>3.9403999999999999</v>
      </c>
      <c r="O143" s="177">
        <v>4.2058</v>
      </c>
      <c r="P143" s="177"/>
      <c r="Q143" s="177">
        <v>4.7515000000000001</v>
      </c>
      <c r="R143" s="177">
        <v>3.92</v>
      </c>
      <c r="T143" s="106"/>
      <c r="U143" s="107"/>
      <c r="V143" s="107"/>
      <c r="W143" s="107"/>
      <c r="X143" s="107"/>
      <c r="Y143" s="107"/>
      <c r="Z143" s="107"/>
      <c r="AA143" s="107"/>
      <c r="AB143" s="107"/>
      <c r="AC143" s="107"/>
      <c r="AD143" s="107"/>
      <c r="AE143" s="107"/>
      <c r="AF143" s="107"/>
      <c r="AG143" s="107"/>
      <c r="AH143" s="107"/>
    </row>
    <row r="144" spans="1:34" x14ac:dyDescent="0.3">
      <c r="A144" s="173" t="s">
        <v>1594</v>
      </c>
      <c r="B144" s="173" t="s">
        <v>1570</v>
      </c>
      <c r="C144" s="173">
        <v>146297</v>
      </c>
      <c r="D144" s="176">
        <v>44918</v>
      </c>
      <c r="E144" s="177">
        <v>12.023099999999999</v>
      </c>
      <c r="F144" s="177">
        <v>5.74E-2</v>
      </c>
      <c r="G144" s="177">
        <v>0.1066</v>
      </c>
      <c r="H144" s="177">
        <v>0.17330000000000001</v>
      </c>
      <c r="I144" s="177">
        <v>0.36399999999999999</v>
      </c>
      <c r="J144" s="177">
        <v>0.61170000000000002</v>
      </c>
      <c r="K144" s="177">
        <v>1.4162999999999999</v>
      </c>
      <c r="L144" s="177">
        <v>2.4882</v>
      </c>
      <c r="M144" s="177">
        <v>3.1716000000000002</v>
      </c>
      <c r="N144" s="177">
        <v>4.1483999999999996</v>
      </c>
      <c r="O144" s="177">
        <v>4.4107000000000003</v>
      </c>
      <c r="P144" s="177"/>
      <c r="Q144" s="177">
        <v>4.9135999999999997</v>
      </c>
      <c r="R144" s="177">
        <v>4.2051999999999996</v>
      </c>
      <c r="T144" s="106"/>
      <c r="U144" s="107"/>
      <c r="V144" s="107"/>
      <c r="W144" s="107"/>
      <c r="X144" s="107"/>
      <c r="Y144" s="107"/>
      <c r="Z144" s="107"/>
      <c r="AA144" s="107"/>
      <c r="AB144" s="107"/>
      <c r="AC144" s="107"/>
      <c r="AD144" s="107"/>
      <c r="AE144" s="107"/>
      <c r="AF144" s="107"/>
      <c r="AG144" s="107"/>
      <c r="AH144" s="107"/>
    </row>
    <row r="145" spans="1:34" x14ac:dyDescent="0.3">
      <c r="A145" s="173" t="s">
        <v>1594</v>
      </c>
      <c r="B145" s="173" t="s">
        <v>1591</v>
      </c>
      <c r="C145" s="173">
        <v>146294</v>
      </c>
      <c r="D145" s="176">
        <v>44918</v>
      </c>
      <c r="E145" s="177">
        <v>11.787100000000001</v>
      </c>
      <c r="F145" s="177">
        <v>5.6000000000000001E-2</v>
      </c>
      <c r="G145" s="177">
        <v>0.1019</v>
      </c>
      <c r="H145" s="177">
        <v>0.16320000000000001</v>
      </c>
      <c r="I145" s="177">
        <v>0.34310000000000002</v>
      </c>
      <c r="J145" s="177">
        <v>0.56569999999999998</v>
      </c>
      <c r="K145" s="177">
        <v>1.2681</v>
      </c>
      <c r="L145" s="177">
        <v>2.1829000000000001</v>
      </c>
      <c r="M145" s="177">
        <v>2.7063999999999999</v>
      </c>
      <c r="N145" s="177">
        <v>3.5009000000000001</v>
      </c>
      <c r="O145" s="177">
        <v>3.8871000000000002</v>
      </c>
      <c r="P145" s="177"/>
      <c r="Q145" s="177">
        <v>4.3734999999999999</v>
      </c>
      <c r="R145" s="177">
        <v>3.6753</v>
      </c>
      <c r="T145" s="106"/>
      <c r="U145" s="107"/>
      <c r="V145" s="107"/>
      <c r="W145" s="107"/>
      <c r="X145" s="107"/>
      <c r="Y145" s="107"/>
      <c r="Z145" s="107"/>
      <c r="AA145" s="107"/>
      <c r="AB145" s="107"/>
      <c r="AC145" s="107"/>
      <c r="AD145" s="107"/>
      <c r="AE145" s="107"/>
      <c r="AF145" s="107"/>
      <c r="AG145" s="107"/>
      <c r="AH145" s="107"/>
    </row>
    <row r="146" spans="1:34" x14ac:dyDescent="0.3">
      <c r="A146" s="173" t="s">
        <v>1594</v>
      </c>
      <c r="B146" s="173" t="s">
        <v>1571</v>
      </c>
      <c r="C146" s="173">
        <v>120795</v>
      </c>
      <c r="D146" s="176">
        <v>44918</v>
      </c>
      <c r="E146" s="177">
        <v>30.757400000000001</v>
      </c>
      <c r="F146" s="177">
        <v>9.1399999999999995E-2</v>
      </c>
      <c r="G146" s="177">
        <v>0.1762</v>
      </c>
      <c r="H146" s="177">
        <v>0.20200000000000001</v>
      </c>
      <c r="I146" s="177">
        <v>0.42970000000000003</v>
      </c>
      <c r="J146" s="177">
        <v>0.68020000000000003</v>
      </c>
      <c r="K146" s="177">
        <v>1.4416</v>
      </c>
      <c r="L146" s="177">
        <v>2.5249999999999999</v>
      </c>
      <c r="M146" s="177">
        <v>3.5794999999999999</v>
      </c>
      <c r="N146" s="177">
        <v>4.5345000000000004</v>
      </c>
      <c r="O146" s="177">
        <v>4.6334</v>
      </c>
      <c r="P146" s="177">
        <v>5.4617000000000004</v>
      </c>
      <c r="Q146" s="177">
        <v>6.5206999999999997</v>
      </c>
      <c r="R146" s="177">
        <v>4.5853999999999999</v>
      </c>
      <c r="T146" s="106"/>
      <c r="U146" s="107"/>
      <c r="V146" s="107"/>
      <c r="W146" s="107"/>
      <c r="X146" s="107"/>
      <c r="Y146" s="107"/>
      <c r="Z146" s="107"/>
      <c r="AA146" s="107"/>
      <c r="AB146" s="107"/>
      <c r="AC146" s="107"/>
      <c r="AD146" s="107"/>
      <c r="AE146" s="107"/>
      <c r="AF146" s="107"/>
      <c r="AG146" s="107"/>
      <c r="AH146" s="107"/>
    </row>
    <row r="147" spans="1:34" x14ac:dyDescent="0.3">
      <c r="A147" s="173" t="s">
        <v>1594</v>
      </c>
      <c r="B147" s="173" t="s">
        <v>1592</v>
      </c>
      <c r="C147" s="173">
        <v>104075</v>
      </c>
      <c r="D147" s="176">
        <v>44918</v>
      </c>
      <c r="E147" s="177">
        <v>29.289400000000001</v>
      </c>
      <c r="F147" s="177">
        <v>8.9899999999999994E-2</v>
      </c>
      <c r="G147" s="177">
        <v>0.17100000000000001</v>
      </c>
      <c r="H147" s="177">
        <v>0.1905</v>
      </c>
      <c r="I147" s="177">
        <v>0.40689999999999998</v>
      </c>
      <c r="J147" s="177">
        <v>0.63249999999999995</v>
      </c>
      <c r="K147" s="177">
        <v>1.2989999999999999</v>
      </c>
      <c r="L147" s="177">
        <v>2.2364000000000002</v>
      </c>
      <c r="M147" s="177">
        <v>3.1349999999999998</v>
      </c>
      <c r="N147" s="177">
        <v>3.9346000000000001</v>
      </c>
      <c r="O147" s="177">
        <v>4.0406000000000004</v>
      </c>
      <c r="P147" s="177">
        <v>4.8986000000000001</v>
      </c>
      <c r="Q147" s="177">
        <v>6.7314999999999996</v>
      </c>
      <c r="R147" s="177">
        <v>3.9819</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8.0645098039215685E-2</v>
      </c>
      <c r="G148" s="179">
        <v>0.14794705882352938</v>
      </c>
      <c r="H148" s="179">
        <v>0.18572941176470587</v>
      </c>
      <c r="I148" s="179">
        <v>0.39637450980392147</v>
      </c>
      <c r="J148" s="179">
        <v>0.62902745098039192</v>
      </c>
      <c r="K148" s="179">
        <v>1.3170352941176469</v>
      </c>
      <c r="L148" s="179">
        <v>2.3809843137254898</v>
      </c>
      <c r="M148" s="179">
        <v>3.2918705882352937</v>
      </c>
      <c r="N148" s="179">
        <v>4.1355941176470594</v>
      </c>
      <c r="O148" s="179">
        <v>4.0403148936170217</v>
      </c>
      <c r="P148" s="179">
        <v>4.9030885714285732</v>
      </c>
      <c r="Q148" s="179">
        <v>5.5239078431372537</v>
      </c>
      <c r="R148" s="179">
        <v>4.0199392156862741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8.2000000000000003E-2</v>
      </c>
      <c r="G149" s="179">
        <v>0.15429999999999999</v>
      </c>
      <c r="H149" s="179">
        <v>0.1915</v>
      </c>
      <c r="I149" s="179">
        <v>0.40670000000000001</v>
      </c>
      <c r="J149" s="179">
        <v>0.63380000000000003</v>
      </c>
      <c r="K149" s="179">
        <v>1.3479000000000001</v>
      </c>
      <c r="L149" s="179">
        <v>2.4083999999999999</v>
      </c>
      <c r="M149" s="179">
        <v>3.2622</v>
      </c>
      <c r="N149" s="179">
        <v>4.1414</v>
      </c>
      <c r="O149" s="179">
        <v>4.0761000000000003</v>
      </c>
      <c r="P149" s="179">
        <v>4.9756</v>
      </c>
      <c r="Q149" s="179">
        <v>5.8582999999999998</v>
      </c>
      <c r="R149" s="179">
        <v>4.0284000000000004</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44918</v>
      </c>
      <c r="E152" s="177">
        <v>75.099999999999994</v>
      </c>
      <c r="F152" s="177">
        <v>-1.0409999999999999</v>
      </c>
      <c r="G152" s="177">
        <v>-1.8429</v>
      </c>
      <c r="H152" s="177">
        <v>-1.663</v>
      </c>
      <c r="I152" s="177">
        <v>-2.1116000000000001</v>
      </c>
      <c r="J152" s="177">
        <v>-1.0279</v>
      </c>
      <c r="K152" s="177">
        <v>1.3359000000000001</v>
      </c>
      <c r="L152" s="177">
        <v>8.9511000000000003</v>
      </c>
      <c r="M152" s="177">
        <v>4.3345000000000002</v>
      </c>
      <c r="N152" s="177">
        <v>3.9878</v>
      </c>
      <c r="O152" s="177">
        <v>10.537100000000001</v>
      </c>
      <c r="P152" s="177">
        <v>8.0128000000000004</v>
      </c>
      <c r="Q152" s="177">
        <v>9.2985000000000007</v>
      </c>
      <c r="R152" s="177">
        <v>8.8795999999999999</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44918</v>
      </c>
      <c r="E153" s="177">
        <v>82.78</v>
      </c>
      <c r="F153" s="177">
        <v>-1.04</v>
      </c>
      <c r="G153" s="177">
        <v>-1.8496999999999999</v>
      </c>
      <c r="H153" s="177">
        <v>-1.6514</v>
      </c>
      <c r="I153" s="177">
        <v>-2.0819000000000001</v>
      </c>
      <c r="J153" s="177">
        <v>-0.9335</v>
      </c>
      <c r="K153" s="177">
        <v>1.6329</v>
      </c>
      <c r="L153" s="177">
        <v>9.5988000000000007</v>
      </c>
      <c r="M153" s="177">
        <v>5.3047000000000004</v>
      </c>
      <c r="N153" s="177">
        <v>5.3181000000000003</v>
      </c>
      <c r="O153" s="177">
        <v>11.8628</v>
      </c>
      <c r="P153" s="177">
        <v>9.2758000000000003</v>
      </c>
      <c r="Q153" s="177">
        <v>11.726800000000001</v>
      </c>
      <c r="R153" s="177">
        <v>10.2446</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44918</v>
      </c>
      <c r="E154" s="177">
        <v>318.13400000000001</v>
      </c>
      <c r="F154" s="177">
        <v>-1.5469999999999999</v>
      </c>
      <c r="G154" s="177">
        <v>-3.0676000000000001</v>
      </c>
      <c r="H154" s="177">
        <v>-2.6533000000000002</v>
      </c>
      <c r="I154" s="177">
        <v>-3.2301000000000002</v>
      </c>
      <c r="J154" s="177">
        <v>-1.4870000000000001</v>
      </c>
      <c r="K154" s="177">
        <v>3.4828000000000001</v>
      </c>
      <c r="L154" s="177">
        <v>15.5158</v>
      </c>
      <c r="M154" s="177">
        <v>12.154500000000001</v>
      </c>
      <c r="N154" s="177">
        <v>16.607800000000001</v>
      </c>
      <c r="O154" s="177">
        <v>16.5991</v>
      </c>
      <c r="P154" s="177">
        <v>10.8476</v>
      </c>
      <c r="Q154" s="177">
        <v>16.786899999999999</v>
      </c>
      <c r="R154" s="177">
        <v>22.243099999999998</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1667</v>
      </c>
      <c r="C155" s="173"/>
      <c r="D155" s="176">
        <v>44918</v>
      </c>
      <c r="E155" s="177">
        <v>318.13400000000001</v>
      </c>
      <c r="F155" s="177">
        <v>-1.5469999999999999</v>
      </c>
      <c r="G155" s="177">
        <v>-3.0676000000000001</v>
      </c>
      <c r="H155" s="177">
        <v>-2.6533000000000002</v>
      </c>
      <c r="I155" s="177">
        <v>-3.2301000000000002</v>
      </c>
      <c r="J155" s="177">
        <v>-1.4870000000000001</v>
      </c>
      <c r="K155" s="177">
        <v>3.4828000000000001</v>
      </c>
      <c r="L155" s="177">
        <v>15.5158</v>
      </c>
      <c r="M155" s="177">
        <v>12.154500000000001</v>
      </c>
      <c r="N155" s="177">
        <v>16.607800000000001</v>
      </c>
      <c r="O155" s="177">
        <v>16.5991</v>
      </c>
      <c r="P155" s="177">
        <v>10.2623</v>
      </c>
      <c r="Q155" s="177">
        <v>17.933</v>
      </c>
      <c r="R155" s="177">
        <v>22.243099999999998</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1668</v>
      </c>
      <c r="C156" s="173">
        <v>118968</v>
      </c>
      <c r="D156" s="176">
        <v>44918</v>
      </c>
      <c r="E156" s="177">
        <v>338.42899999999997</v>
      </c>
      <c r="F156" s="177">
        <v>-1.5452999999999999</v>
      </c>
      <c r="G156" s="177">
        <v>-3.0628000000000002</v>
      </c>
      <c r="H156" s="177">
        <v>-2.6415000000000002</v>
      </c>
      <c r="I156" s="177">
        <v>-3.2067000000000001</v>
      </c>
      <c r="J156" s="177">
        <v>-1.4373</v>
      </c>
      <c r="K156" s="177">
        <v>3.6644000000000001</v>
      </c>
      <c r="L156" s="177">
        <v>15.9138</v>
      </c>
      <c r="M156" s="177">
        <v>12.7262</v>
      </c>
      <c r="N156" s="177">
        <v>17.383700000000001</v>
      </c>
      <c r="O156" s="177">
        <v>17.316500000000001</v>
      </c>
      <c r="P156" s="177">
        <v>11.622299999999999</v>
      </c>
      <c r="Q156" s="177">
        <v>13.709099999999999</v>
      </c>
      <c r="R156" s="177">
        <v>23.012799999999999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44918</v>
      </c>
      <c r="E157" s="177">
        <v>338.42899999999997</v>
      </c>
      <c r="F157" s="177">
        <v>-1.5452999999999999</v>
      </c>
      <c r="G157" s="177">
        <v>-3.0628000000000002</v>
      </c>
      <c r="H157" s="177">
        <v>-2.6415000000000002</v>
      </c>
      <c r="I157" s="177">
        <v>-3.2067000000000001</v>
      </c>
      <c r="J157" s="177">
        <v>-1.4373</v>
      </c>
      <c r="K157" s="177">
        <v>3.6644000000000001</v>
      </c>
      <c r="L157" s="177">
        <v>15.9138</v>
      </c>
      <c r="M157" s="177">
        <v>12.7262</v>
      </c>
      <c r="N157" s="177">
        <v>17.383700000000001</v>
      </c>
      <c r="O157" s="177">
        <v>17.316500000000001</v>
      </c>
      <c r="P157" s="177">
        <v>11.0816</v>
      </c>
      <c r="Q157" s="177">
        <v>14.308299999999999</v>
      </c>
      <c r="R157" s="177">
        <v>23.012799999999999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2020</v>
      </c>
      <c r="C158" s="173">
        <v>151129</v>
      </c>
      <c r="D158" s="176">
        <v>44918</v>
      </c>
      <c r="E158" s="177">
        <v>34.903399999999998</v>
      </c>
      <c r="F158" s="177">
        <v>-0.98350000000000004</v>
      </c>
      <c r="G158" s="177">
        <v>-1.6595</v>
      </c>
      <c r="H158" s="177">
        <v>-1.3973</v>
      </c>
      <c r="I158" s="177">
        <v>-1.7926</v>
      </c>
      <c r="J158" s="177">
        <v>-0.87780000000000002</v>
      </c>
      <c r="K158" s="177">
        <v>0.92649999999999999</v>
      </c>
      <c r="L158" s="177">
        <v>6.9409999999999998</v>
      </c>
      <c r="M158" s="177">
        <v>3.1667999999999998</v>
      </c>
      <c r="N158" s="177">
        <v>2.7355999999999998</v>
      </c>
      <c r="O158" s="177">
        <v>8.5145999999999997</v>
      </c>
      <c r="P158" s="177">
        <v>7.9596999999999998</v>
      </c>
      <c r="Q158" s="177">
        <v>11.2644</v>
      </c>
      <c r="R158" s="177">
        <v>6.3410000000000002</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2021</v>
      </c>
      <c r="C159" s="173">
        <v>151127</v>
      </c>
      <c r="D159" s="176">
        <v>44918</v>
      </c>
      <c r="E159" s="177">
        <v>31.176300000000001</v>
      </c>
      <c r="F159" s="177">
        <v>-0.98709999999999998</v>
      </c>
      <c r="G159" s="177">
        <v>-1.6704000000000001</v>
      </c>
      <c r="H159" s="177">
        <v>-1.4229000000000001</v>
      </c>
      <c r="I159" s="177">
        <v>-1.8431</v>
      </c>
      <c r="J159" s="177">
        <v>-0.98799999999999999</v>
      </c>
      <c r="K159" s="177">
        <v>0.58819999999999995</v>
      </c>
      <c r="L159" s="177">
        <v>6.2188999999999997</v>
      </c>
      <c r="M159" s="177">
        <v>2.1236000000000002</v>
      </c>
      <c r="N159" s="177">
        <v>1.3533999999999999</v>
      </c>
      <c r="O159" s="177">
        <v>7.0678999999999998</v>
      </c>
      <c r="P159" s="177">
        <v>6.6136999999999997</v>
      </c>
      <c r="Q159" s="177">
        <v>10.042400000000001</v>
      </c>
      <c r="R159" s="177">
        <v>4.9051</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44918</v>
      </c>
      <c r="E160" s="177">
        <v>52.3</v>
      </c>
      <c r="F160" s="177">
        <v>-0.74019999999999997</v>
      </c>
      <c r="G160" s="177">
        <v>-1.3580000000000001</v>
      </c>
      <c r="H160" s="177">
        <v>-1.1716</v>
      </c>
      <c r="I160" s="177">
        <v>-1.3393999999999999</v>
      </c>
      <c r="J160" s="177">
        <v>-0.60809999999999997</v>
      </c>
      <c r="K160" s="177">
        <v>1.4549000000000001</v>
      </c>
      <c r="L160" s="177">
        <v>8.2143999999999995</v>
      </c>
      <c r="M160" s="177">
        <v>6.3440000000000003</v>
      </c>
      <c r="N160" s="177">
        <v>7.4363000000000001</v>
      </c>
      <c r="O160" s="177">
        <v>11.1555</v>
      </c>
      <c r="P160" s="177">
        <v>9.2746999999999993</v>
      </c>
      <c r="Q160" s="177">
        <v>10.8995</v>
      </c>
      <c r="R160" s="177">
        <v>11.6434</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44918</v>
      </c>
      <c r="E161" s="177">
        <v>57.44</v>
      </c>
      <c r="F161" s="177">
        <v>-0.74299999999999999</v>
      </c>
      <c r="G161" s="177">
        <v>-1.3567</v>
      </c>
      <c r="H161" s="177">
        <v>-1.153</v>
      </c>
      <c r="I161" s="177">
        <v>-1.3228</v>
      </c>
      <c r="J161" s="177">
        <v>-0.57120000000000004</v>
      </c>
      <c r="K161" s="177">
        <v>1.6276999999999999</v>
      </c>
      <c r="L161" s="177">
        <v>8.5617000000000001</v>
      </c>
      <c r="M161" s="177">
        <v>6.8651</v>
      </c>
      <c r="N161" s="177">
        <v>8.1529000000000007</v>
      </c>
      <c r="O161" s="177">
        <v>11.8561</v>
      </c>
      <c r="P161" s="177">
        <v>10.0785</v>
      </c>
      <c r="Q161" s="177">
        <v>12.7826</v>
      </c>
      <c r="R161" s="177">
        <v>12.3697</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44918</v>
      </c>
      <c r="E162" s="177">
        <v>11.2621</v>
      </c>
      <c r="F162" s="177">
        <v>-0.76659999999999995</v>
      </c>
      <c r="G162" s="177">
        <v>-1.4267000000000001</v>
      </c>
      <c r="H162" s="177">
        <v>-1.1376999999999999</v>
      </c>
      <c r="I162" s="177">
        <v>-1.5938000000000001</v>
      </c>
      <c r="J162" s="177">
        <v>-0.6694</v>
      </c>
      <c r="K162" s="177">
        <v>2.7039</v>
      </c>
      <c r="L162" s="177">
        <v>6.6093000000000002</v>
      </c>
      <c r="M162" s="177">
        <v>1.1395999999999999</v>
      </c>
      <c r="N162" s="177">
        <v>-1.9374</v>
      </c>
      <c r="O162" s="177"/>
      <c r="P162" s="177"/>
      <c r="Q162" s="177">
        <v>4.0679999999999996</v>
      </c>
      <c r="R162" s="177">
        <v>11.315099999999999</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44918</v>
      </c>
      <c r="E163" s="177">
        <v>10.569900000000001</v>
      </c>
      <c r="F163" s="177">
        <v>-0.77170000000000005</v>
      </c>
      <c r="G163" s="177">
        <v>-1.4424999999999999</v>
      </c>
      <c r="H163" s="177">
        <v>-1.1734</v>
      </c>
      <c r="I163" s="177">
        <v>-1.6653</v>
      </c>
      <c r="J163" s="177">
        <v>-0.82469999999999999</v>
      </c>
      <c r="K163" s="177">
        <v>2.2017000000000002</v>
      </c>
      <c r="L163" s="177">
        <v>5.5586000000000002</v>
      </c>
      <c r="M163" s="177">
        <v>-0.3826</v>
      </c>
      <c r="N163" s="177">
        <v>-3.9186999999999999</v>
      </c>
      <c r="O163" s="177"/>
      <c r="P163" s="177"/>
      <c r="Q163" s="177">
        <v>1.8768</v>
      </c>
      <c r="R163" s="177">
        <v>8.9606999999999992</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44918</v>
      </c>
      <c r="E164" s="177">
        <v>15.643000000000001</v>
      </c>
      <c r="F164" s="177">
        <v>-0.7802</v>
      </c>
      <c r="G164" s="177">
        <v>-1.4490000000000001</v>
      </c>
      <c r="H164" s="177">
        <v>-1.1938</v>
      </c>
      <c r="I164" s="177">
        <v>-1.5853999999999999</v>
      </c>
      <c r="J164" s="177">
        <v>-0.2487</v>
      </c>
      <c r="K164" s="177">
        <v>1.6307</v>
      </c>
      <c r="L164" s="177">
        <v>8.9117999999999995</v>
      </c>
      <c r="M164" s="177">
        <v>5.1489000000000003</v>
      </c>
      <c r="N164" s="177">
        <v>4.7967000000000004</v>
      </c>
      <c r="O164" s="177">
        <v>11.0899</v>
      </c>
      <c r="P164" s="177"/>
      <c r="Q164" s="177">
        <v>10.725199999999999</v>
      </c>
      <c r="R164" s="177">
        <v>9.8773</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44918</v>
      </c>
      <c r="E165" s="177">
        <v>14.849</v>
      </c>
      <c r="F165" s="177">
        <v>-0.78180000000000005</v>
      </c>
      <c r="G165" s="177">
        <v>-1.46</v>
      </c>
      <c r="H165" s="177">
        <v>-1.2174</v>
      </c>
      <c r="I165" s="177">
        <v>-1.6296999999999999</v>
      </c>
      <c r="J165" s="177">
        <v>-0.35570000000000002</v>
      </c>
      <c r="K165" s="177">
        <v>1.3169</v>
      </c>
      <c r="L165" s="177">
        <v>8.2446000000000002</v>
      </c>
      <c r="M165" s="177">
        <v>4.1669999999999998</v>
      </c>
      <c r="N165" s="177">
        <v>3.4845999999999999</v>
      </c>
      <c r="O165" s="177">
        <v>9.7135999999999996</v>
      </c>
      <c r="P165" s="177"/>
      <c r="Q165" s="177">
        <v>9.4196000000000009</v>
      </c>
      <c r="R165" s="177">
        <v>8.4852000000000007</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44918</v>
      </c>
      <c r="E166" s="177">
        <v>126.0232</v>
      </c>
      <c r="F166" s="177">
        <v>-1.1376999999999999</v>
      </c>
      <c r="G166" s="177">
        <v>-2.0472000000000001</v>
      </c>
      <c r="H166" s="177">
        <v>-1.8368</v>
      </c>
      <c r="I166" s="177">
        <v>-2.5207999999999999</v>
      </c>
      <c r="J166" s="177">
        <v>-1.2481</v>
      </c>
      <c r="K166" s="177">
        <v>0.77170000000000005</v>
      </c>
      <c r="L166" s="177">
        <v>8.5771999999999995</v>
      </c>
      <c r="M166" s="177">
        <v>5.2766000000000002</v>
      </c>
      <c r="N166" s="177">
        <v>4.7304000000000004</v>
      </c>
      <c r="O166" s="177">
        <v>10.1526</v>
      </c>
      <c r="P166" s="177">
        <v>7.8509000000000002</v>
      </c>
      <c r="Q166" s="177">
        <v>15.013199999999999</v>
      </c>
      <c r="R166" s="177">
        <v>10.5747</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44918</v>
      </c>
      <c r="E167" s="177">
        <v>138.4136</v>
      </c>
      <c r="F167" s="177">
        <v>-1.1342000000000001</v>
      </c>
      <c r="G167" s="177">
        <v>-2.0367999999999999</v>
      </c>
      <c r="H167" s="177">
        <v>-1.8118000000000001</v>
      </c>
      <c r="I167" s="177">
        <v>-2.4708000000000001</v>
      </c>
      <c r="J167" s="177">
        <v>-1.1392</v>
      </c>
      <c r="K167" s="177">
        <v>1.1161000000000001</v>
      </c>
      <c r="L167" s="177">
        <v>9.3111999999999995</v>
      </c>
      <c r="M167" s="177">
        <v>6.4028</v>
      </c>
      <c r="N167" s="177">
        <v>6.1851000000000003</v>
      </c>
      <c r="O167" s="177">
        <v>11.713100000000001</v>
      </c>
      <c r="P167" s="177">
        <v>9.2612000000000005</v>
      </c>
      <c r="Q167" s="177">
        <v>11.9145</v>
      </c>
      <c r="R167" s="177">
        <v>12.1372</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1853</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1854</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44918</v>
      </c>
      <c r="E170" s="177">
        <v>16.2607</v>
      </c>
      <c r="F170" s="177">
        <v>-1.0249999999999999</v>
      </c>
      <c r="G170" s="177">
        <v>-1.7759</v>
      </c>
      <c r="H170" s="177">
        <v>-1.5009999999999999</v>
      </c>
      <c r="I170" s="177">
        <v>-1.9447000000000001</v>
      </c>
      <c r="J170" s="177">
        <v>-0.6986</v>
      </c>
      <c r="K170" s="177">
        <v>2.0426000000000002</v>
      </c>
      <c r="L170" s="177">
        <v>9.9320000000000004</v>
      </c>
      <c r="M170" s="177">
        <v>5.9024999999999999</v>
      </c>
      <c r="N170" s="177">
        <v>7.1657999999999999</v>
      </c>
      <c r="O170" s="177">
        <v>13.898300000000001</v>
      </c>
      <c r="P170" s="177"/>
      <c r="Q170" s="177">
        <v>13.261200000000001</v>
      </c>
      <c r="R170" s="177">
        <v>12.9039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44918</v>
      </c>
      <c r="E171" s="177">
        <v>15.2073</v>
      </c>
      <c r="F171" s="177">
        <v>-1.0288999999999999</v>
      </c>
      <c r="G171" s="177">
        <v>-1.7883</v>
      </c>
      <c r="H171" s="177">
        <v>-1.5294000000000001</v>
      </c>
      <c r="I171" s="177">
        <v>-2.0015999999999998</v>
      </c>
      <c r="J171" s="177">
        <v>-0.82299999999999995</v>
      </c>
      <c r="K171" s="177">
        <v>1.6585000000000001</v>
      </c>
      <c r="L171" s="177">
        <v>9.0927000000000007</v>
      </c>
      <c r="M171" s="177">
        <v>4.6794000000000002</v>
      </c>
      <c r="N171" s="177">
        <v>5.4955999999999996</v>
      </c>
      <c r="O171" s="177">
        <v>12.020300000000001</v>
      </c>
      <c r="P171" s="177"/>
      <c r="Q171" s="177">
        <v>11.3348</v>
      </c>
      <c r="R171" s="177">
        <v>11.0877</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44918</v>
      </c>
      <c r="E172" s="177">
        <v>15.98</v>
      </c>
      <c r="F172" s="177">
        <v>-0.56000000000000005</v>
      </c>
      <c r="G172" s="177">
        <v>-1.0526</v>
      </c>
      <c r="H172" s="177">
        <v>-0.80700000000000005</v>
      </c>
      <c r="I172" s="177">
        <v>-1.1138999999999999</v>
      </c>
      <c r="J172" s="177">
        <v>-0.49809999999999999</v>
      </c>
      <c r="K172" s="177">
        <v>1.5892999999999999</v>
      </c>
      <c r="L172" s="177">
        <v>8.1190999999999995</v>
      </c>
      <c r="M172" s="177">
        <v>4.0365000000000002</v>
      </c>
      <c r="N172" s="177">
        <v>3.7662</v>
      </c>
      <c r="O172" s="177">
        <v>11.741099999999999</v>
      </c>
      <c r="P172" s="177"/>
      <c r="Q172" s="177">
        <v>9.8568999999999996</v>
      </c>
      <c r="R172" s="177">
        <v>7.5312000000000001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44918</v>
      </c>
      <c r="E173" s="177">
        <v>15.27</v>
      </c>
      <c r="F173" s="177">
        <v>-0.58589999999999998</v>
      </c>
      <c r="G173" s="177">
        <v>-1.101</v>
      </c>
      <c r="H173" s="177">
        <v>-0.84419999999999995</v>
      </c>
      <c r="I173" s="177">
        <v>-1.165</v>
      </c>
      <c r="J173" s="177">
        <v>-0.58589999999999998</v>
      </c>
      <c r="K173" s="177">
        <v>1.2599</v>
      </c>
      <c r="L173" s="177">
        <v>7.3840000000000003</v>
      </c>
      <c r="M173" s="177">
        <v>2.8976000000000002</v>
      </c>
      <c r="N173" s="177">
        <v>2.3458000000000001</v>
      </c>
      <c r="O173" s="177">
        <v>10.547000000000001</v>
      </c>
      <c r="P173" s="177"/>
      <c r="Q173" s="177">
        <v>8.8600999999999992</v>
      </c>
      <c r="R173" s="177">
        <v>6.1965000000000003</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-1.01457</v>
      </c>
      <c r="G174" s="179">
        <v>-1.8788999999999998</v>
      </c>
      <c r="H174" s="179">
        <v>-1.6050650000000002</v>
      </c>
      <c r="I174" s="179">
        <v>-2.0527999999999995</v>
      </c>
      <c r="J174" s="179">
        <v>-0.89732500000000004</v>
      </c>
      <c r="K174" s="179">
        <v>1.9075900000000001</v>
      </c>
      <c r="L174" s="179">
        <v>9.65428</v>
      </c>
      <c r="M174" s="179">
        <v>5.8584200000000006</v>
      </c>
      <c r="N174" s="179">
        <v>6.454060000000001</v>
      </c>
      <c r="O174" s="179">
        <v>12.205616666666668</v>
      </c>
      <c r="P174" s="179">
        <v>9.3450916666666668</v>
      </c>
      <c r="Q174" s="179">
        <v>11.254090000000001</v>
      </c>
      <c r="R174" s="179">
        <v>12.198235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-1.0060499999999999</v>
      </c>
      <c r="G175" s="179">
        <v>-1.72315</v>
      </c>
      <c r="H175" s="179">
        <v>-1.4619499999999999</v>
      </c>
      <c r="I175" s="179">
        <v>-1.8938999999999999</v>
      </c>
      <c r="J175" s="179">
        <v>-0.85125000000000006</v>
      </c>
      <c r="K175" s="179">
        <v>1.6292</v>
      </c>
      <c r="L175" s="179">
        <v>8.7444999999999986</v>
      </c>
      <c r="M175" s="179">
        <v>5.2127499999999998</v>
      </c>
      <c r="N175" s="179">
        <v>5.0574000000000003</v>
      </c>
      <c r="O175" s="179">
        <v>11.7271</v>
      </c>
      <c r="P175" s="179">
        <v>9.2752499999999998</v>
      </c>
      <c r="Q175" s="179">
        <v>11.2996</v>
      </c>
      <c r="R175" s="179">
        <v>10.831199999999999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44918</v>
      </c>
      <c r="E178" s="177">
        <v>304.07150000000001</v>
      </c>
      <c r="F178" s="177">
        <v>6.1228999999999996</v>
      </c>
      <c r="G178" s="177">
        <v>-0.66820000000000002</v>
      </c>
      <c r="H178" s="177">
        <v>2.6747999999999998</v>
      </c>
      <c r="I178" s="177">
        <v>5.0160999999999998</v>
      </c>
      <c r="J178" s="177">
        <v>6.0808999999999997</v>
      </c>
      <c r="K178" s="177">
        <v>6.3254999999999999</v>
      </c>
      <c r="L178" s="177">
        <v>5.7281000000000004</v>
      </c>
      <c r="M178" s="177">
        <v>3.6714000000000002</v>
      </c>
      <c r="N178" s="177">
        <v>3.6120999999999999</v>
      </c>
      <c r="O178" s="177">
        <v>5.9877000000000002</v>
      </c>
      <c r="P178" s="177">
        <v>6.8887999999999998</v>
      </c>
      <c r="Q178" s="177">
        <v>7.8841999999999999</v>
      </c>
      <c r="R178" s="177">
        <v>3.6745999999999999</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44918</v>
      </c>
      <c r="E179" s="177">
        <v>312.8784</v>
      </c>
      <c r="F179" s="177">
        <v>6.4756999999999998</v>
      </c>
      <c r="G179" s="177">
        <v>-0.31890000000000002</v>
      </c>
      <c r="H179" s="177">
        <v>3.0249000000000001</v>
      </c>
      <c r="I179" s="177">
        <v>5.3665000000000003</v>
      </c>
      <c r="J179" s="177">
        <v>6.4325999999999999</v>
      </c>
      <c r="K179" s="177">
        <v>6.6811999999999996</v>
      </c>
      <c r="L179" s="177">
        <v>6.0887000000000002</v>
      </c>
      <c r="M179" s="177">
        <v>4.0293999999999999</v>
      </c>
      <c r="N179" s="177">
        <v>3.9706000000000001</v>
      </c>
      <c r="O179" s="177">
        <v>6.3463000000000003</v>
      </c>
      <c r="P179" s="177">
        <v>7.2308000000000003</v>
      </c>
      <c r="Q179" s="177">
        <v>8.5898000000000003</v>
      </c>
      <c r="R179" s="177">
        <v>4.0289999999999999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44918</v>
      </c>
      <c r="E180" s="177">
        <v>2250.6028000000001</v>
      </c>
      <c r="F180" s="177">
        <v>-9.9032</v>
      </c>
      <c r="G180" s="177">
        <v>-6.0678999999999998</v>
      </c>
      <c r="H180" s="177">
        <v>0.34889999999999999</v>
      </c>
      <c r="I180" s="177">
        <v>3.3226</v>
      </c>
      <c r="J180" s="177">
        <v>5.4786000000000001</v>
      </c>
      <c r="K180" s="177">
        <v>6.9381000000000004</v>
      </c>
      <c r="L180" s="177">
        <v>5.1219000000000001</v>
      </c>
      <c r="M180" s="177">
        <v>4.0749000000000004</v>
      </c>
      <c r="N180" s="177">
        <v>4.0677000000000003</v>
      </c>
      <c r="O180" s="177">
        <v>5.8285</v>
      </c>
      <c r="P180" s="177">
        <v>7.2343000000000002</v>
      </c>
      <c r="Q180" s="177">
        <v>7.9090999999999996</v>
      </c>
      <c r="R180" s="177">
        <v>3.9026999999999998</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44918</v>
      </c>
      <c r="E181" s="177">
        <v>2198.2467999999999</v>
      </c>
      <c r="F181" s="177">
        <v>-10.1938</v>
      </c>
      <c r="G181" s="177">
        <v>-6.3582999999999998</v>
      </c>
      <c r="H181" s="177">
        <v>5.8599999999999999E-2</v>
      </c>
      <c r="I181" s="177">
        <v>3.0318999999999998</v>
      </c>
      <c r="J181" s="177">
        <v>5.1870000000000003</v>
      </c>
      <c r="K181" s="177">
        <v>6.6429</v>
      </c>
      <c r="L181" s="177">
        <v>4.8243999999999998</v>
      </c>
      <c r="M181" s="177">
        <v>3.7761</v>
      </c>
      <c r="N181" s="177">
        <v>3.7660999999999998</v>
      </c>
      <c r="O181" s="177">
        <v>5.5130999999999997</v>
      </c>
      <c r="P181" s="177">
        <v>6.9206000000000003</v>
      </c>
      <c r="Q181" s="177">
        <v>7.7533000000000003</v>
      </c>
      <c r="R181" s="177">
        <v>3.5964999999999998</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1909</v>
      </c>
      <c r="C182" s="173">
        <v>148628</v>
      </c>
      <c r="D182" s="176">
        <v>44918</v>
      </c>
      <c r="E182" s="177">
        <v>10.6211</v>
      </c>
      <c r="F182" s="177">
        <v>1.0309999999999999</v>
      </c>
      <c r="G182" s="177">
        <v>-3.4356</v>
      </c>
      <c r="H182" s="177">
        <v>2.6032999999999999</v>
      </c>
      <c r="I182" s="177">
        <v>5.165</v>
      </c>
      <c r="J182" s="177">
        <v>5.2691999999999997</v>
      </c>
      <c r="K182" s="177">
        <v>5.7769000000000004</v>
      </c>
      <c r="L182" s="177">
        <v>5.6246</v>
      </c>
      <c r="M182" s="177">
        <v>1.669</v>
      </c>
      <c r="N182" s="177">
        <v>2.0847000000000002</v>
      </c>
      <c r="O182" s="177"/>
      <c r="P182" s="177"/>
      <c r="Q182" s="177">
        <v>3.0333999999999999</v>
      </c>
      <c r="R182" s="177">
        <v>3.0062000000000002</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1910</v>
      </c>
      <c r="C183" s="173">
        <v>148625</v>
      </c>
      <c r="D183" s="176">
        <v>44918</v>
      </c>
      <c r="E183" s="177">
        <v>10.5327</v>
      </c>
      <c r="F183" s="177">
        <v>0.69310000000000005</v>
      </c>
      <c r="G183" s="177">
        <v>-3.8107000000000002</v>
      </c>
      <c r="H183" s="177">
        <v>2.2286999999999999</v>
      </c>
      <c r="I183" s="177">
        <v>4.7611999999999997</v>
      </c>
      <c r="J183" s="177">
        <v>4.8710000000000004</v>
      </c>
      <c r="K183" s="177">
        <v>5.3640999999999996</v>
      </c>
      <c r="L183" s="177">
        <v>5.2074999999999996</v>
      </c>
      <c r="M183" s="177">
        <v>1.2594000000000001</v>
      </c>
      <c r="N183" s="177">
        <v>1.6709000000000001</v>
      </c>
      <c r="O183" s="177"/>
      <c r="P183" s="177"/>
      <c r="Q183" s="177">
        <v>2.6072000000000002</v>
      </c>
      <c r="R183" s="177">
        <v>2.5813000000000001</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44918</v>
      </c>
      <c r="E184" s="177">
        <v>20.460699999999999</v>
      </c>
      <c r="F184" s="177">
        <v>0.35680000000000001</v>
      </c>
      <c r="G184" s="177">
        <v>-0.77300000000000002</v>
      </c>
      <c r="H184" s="177">
        <v>1.5549999999999999</v>
      </c>
      <c r="I184" s="177">
        <v>4.8127000000000004</v>
      </c>
      <c r="J184" s="177">
        <v>5.6634000000000002</v>
      </c>
      <c r="K184" s="177">
        <v>6.3525</v>
      </c>
      <c r="L184" s="177">
        <v>5.4272999999999998</v>
      </c>
      <c r="M184" s="177">
        <v>3.4243000000000001</v>
      </c>
      <c r="N184" s="177">
        <v>3.4173</v>
      </c>
      <c r="O184" s="177">
        <v>5.9124999999999996</v>
      </c>
      <c r="P184" s="177">
        <v>6.9101999999999997</v>
      </c>
      <c r="Q184" s="177">
        <v>8.0205000000000002</v>
      </c>
      <c r="R184" s="177">
        <v>3.4255</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44918</v>
      </c>
      <c r="E185" s="177">
        <v>19.892399999999999</v>
      </c>
      <c r="F185" s="177">
        <v>0.1835</v>
      </c>
      <c r="G185" s="177">
        <v>-1.1008</v>
      </c>
      <c r="H185" s="177">
        <v>1.2847</v>
      </c>
      <c r="I185" s="177">
        <v>4.5557999999999996</v>
      </c>
      <c r="J185" s="177">
        <v>5.4123999999999999</v>
      </c>
      <c r="K185" s="177">
        <v>6.0979999999999999</v>
      </c>
      <c r="L185" s="177">
        <v>5.1711</v>
      </c>
      <c r="M185" s="177">
        <v>3.1671</v>
      </c>
      <c r="N185" s="177">
        <v>3.1555</v>
      </c>
      <c r="O185" s="177">
        <v>5.6409000000000002</v>
      </c>
      <c r="P185" s="177">
        <v>6.6143999999999998</v>
      </c>
      <c r="Q185" s="177">
        <v>7.6931000000000003</v>
      </c>
      <c r="R185" s="177">
        <v>3.1604999999999999</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44918</v>
      </c>
      <c r="E186" s="177">
        <v>20.995200000000001</v>
      </c>
      <c r="F186" s="177">
        <v>-26.579599999999999</v>
      </c>
      <c r="G186" s="177">
        <v>-15.684100000000001</v>
      </c>
      <c r="H186" s="177">
        <v>-1.4897</v>
      </c>
      <c r="I186" s="177">
        <v>2.0505</v>
      </c>
      <c r="J186" s="177">
        <v>6.2792000000000003</v>
      </c>
      <c r="K186" s="177">
        <v>8.8111999999999995</v>
      </c>
      <c r="L186" s="177">
        <v>8.9795999999999996</v>
      </c>
      <c r="M186" s="177">
        <v>3.1406000000000001</v>
      </c>
      <c r="N186" s="177">
        <v>2.8727999999999998</v>
      </c>
      <c r="O186" s="177">
        <v>6.9785000000000004</v>
      </c>
      <c r="P186" s="177">
        <v>7.9741</v>
      </c>
      <c r="Q186" s="177">
        <v>8.3186</v>
      </c>
      <c r="R186" s="177">
        <v>4.0480999999999998</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44918</v>
      </c>
      <c r="E187" s="177">
        <v>20.422599999999999</v>
      </c>
      <c r="F187" s="177">
        <v>-26.967300000000002</v>
      </c>
      <c r="G187" s="177">
        <v>-16.0045</v>
      </c>
      <c r="H187" s="177">
        <v>-1.8121</v>
      </c>
      <c r="I187" s="177">
        <v>1.7118</v>
      </c>
      <c r="J187" s="177">
        <v>5.9447000000000001</v>
      </c>
      <c r="K187" s="177">
        <v>8.4609000000000005</v>
      </c>
      <c r="L187" s="177">
        <v>8.6182999999999996</v>
      </c>
      <c r="M187" s="177">
        <v>2.8005</v>
      </c>
      <c r="N187" s="177">
        <v>2.5375000000000001</v>
      </c>
      <c r="O187" s="177">
        <v>6.6242999999999999</v>
      </c>
      <c r="P187" s="177">
        <v>7.6510999999999996</v>
      </c>
      <c r="Q187" s="177">
        <v>7.9964000000000004</v>
      </c>
      <c r="R187" s="177">
        <v>3.7149000000000001</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44918</v>
      </c>
      <c r="E188" s="177">
        <v>18.658200000000001</v>
      </c>
      <c r="F188" s="177">
        <v>-1.1737</v>
      </c>
      <c r="G188" s="177">
        <v>-6.5199999999999994E-2</v>
      </c>
      <c r="H188" s="177">
        <v>1.5375000000000001</v>
      </c>
      <c r="I188" s="177">
        <v>5.0820999999999996</v>
      </c>
      <c r="J188" s="177">
        <v>5.5286</v>
      </c>
      <c r="K188" s="177">
        <v>6.6589</v>
      </c>
      <c r="L188" s="177">
        <v>5.6977000000000002</v>
      </c>
      <c r="M188" s="177">
        <v>3.1728000000000001</v>
      </c>
      <c r="N188" s="177">
        <v>3.2568000000000001</v>
      </c>
      <c r="O188" s="177">
        <v>5.3506</v>
      </c>
      <c r="P188" s="177">
        <v>6.7401</v>
      </c>
      <c r="Q188" s="177">
        <v>7.4602000000000004</v>
      </c>
      <c r="R188" s="177">
        <v>3.4941</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44918</v>
      </c>
      <c r="E189" s="177">
        <v>19.329599999999999</v>
      </c>
      <c r="F189" s="177">
        <v>-0.94410000000000005</v>
      </c>
      <c r="G189" s="177">
        <v>0.31469999999999998</v>
      </c>
      <c r="H189" s="177">
        <v>1.9159999999999999</v>
      </c>
      <c r="I189" s="177">
        <v>5.4333999999999998</v>
      </c>
      <c r="J189" s="177">
        <v>5.8819999999999997</v>
      </c>
      <c r="K189" s="177">
        <v>7.0117000000000003</v>
      </c>
      <c r="L189" s="177">
        <v>6.0537000000000001</v>
      </c>
      <c r="M189" s="177">
        <v>3.5272999999999999</v>
      </c>
      <c r="N189" s="177">
        <v>3.6112000000000002</v>
      </c>
      <c r="O189" s="177">
        <v>5.6989000000000001</v>
      </c>
      <c r="P189" s="177">
        <v>7.1081000000000003</v>
      </c>
      <c r="Q189" s="177">
        <v>7.8993000000000002</v>
      </c>
      <c r="R189" s="177">
        <v>3.8420999999999998</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44918</v>
      </c>
      <c r="E190" s="177">
        <v>19.667899999999999</v>
      </c>
      <c r="F190" s="177">
        <v>3.3408000000000002</v>
      </c>
      <c r="G190" s="177">
        <v>2.2273999999999998</v>
      </c>
      <c r="H190" s="177">
        <v>4.1921999999999997</v>
      </c>
      <c r="I190" s="177">
        <v>5.3929999999999998</v>
      </c>
      <c r="J190" s="177">
        <v>6.1426999999999996</v>
      </c>
      <c r="K190" s="177">
        <v>6.3621999999999996</v>
      </c>
      <c r="L190" s="177">
        <v>6.0842000000000001</v>
      </c>
      <c r="M190" s="177">
        <v>3.7277999999999998</v>
      </c>
      <c r="N190" s="177">
        <v>3.6444999999999999</v>
      </c>
      <c r="O190" s="177">
        <v>6.2428999999999997</v>
      </c>
      <c r="P190" s="177">
        <v>7.1050000000000004</v>
      </c>
      <c r="Q190" s="177">
        <v>8.0363000000000007</v>
      </c>
      <c r="R190" s="177">
        <v>4.0007999999999999</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44918</v>
      </c>
      <c r="E191" s="177">
        <v>19.0791</v>
      </c>
      <c r="F191" s="177">
        <v>3.0611999999999999</v>
      </c>
      <c r="G191" s="177">
        <v>1.7858000000000001</v>
      </c>
      <c r="H191" s="177">
        <v>3.7742</v>
      </c>
      <c r="I191" s="177">
        <v>4.9698000000000002</v>
      </c>
      <c r="J191" s="177">
        <v>5.7149999999999999</v>
      </c>
      <c r="K191" s="177">
        <v>5.9329999999999998</v>
      </c>
      <c r="L191" s="177">
        <v>5.6492000000000004</v>
      </c>
      <c r="M191" s="177">
        <v>3.2995999999999999</v>
      </c>
      <c r="N191" s="177">
        <v>3.2067000000000001</v>
      </c>
      <c r="O191" s="177">
        <v>5.7713999999999999</v>
      </c>
      <c r="P191" s="177">
        <v>6.6273999999999997</v>
      </c>
      <c r="Q191" s="177">
        <v>7.6616999999999997</v>
      </c>
      <c r="R191" s="177">
        <v>3.5446</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2022</v>
      </c>
      <c r="C192" s="173">
        <v>151107</v>
      </c>
      <c r="D192" s="176">
        <v>44918</v>
      </c>
      <c r="E192" s="177">
        <v>21.176400000000001</v>
      </c>
      <c r="F192" s="177">
        <v>-5.1700999999999997</v>
      </c>
      <c r="G192" s="177">
        <v>-2.1254</v>
      </c>
      <c r="H192" s="177">
        <v>0.49249999999999999</v>
      </c>
      <c r="I192" s="177">
        <v>4.7609000000000004</v>
      </c>
      <c r="J192" s="177">
        <v>6.0453000000000001</v>
      </c>
      <c r="K192" s="177">
        <v>7.8186</v>
      </c>
      <c r="L192" s="177">
        <v>6.3361000000000001</v>
      </c>
      <c r="M192" s="177">
        <v>1.2176</v>
      </c>
      <c r="N192" s="177">
        <v>1.9846999999999999</v>
      </c>
      <c r="O192" s="177">
        <v>5.3312999999999997</v>
      </c>
      <c r="P192" s="177">
        <v>6.5254000000000003</v>
      </c>
      <c r="Q192" s="177">
        <v>7.5385</v>
      </c>
      <c r="R192" s="177">
        <v>2.7299000000000002</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2023</v>
      </c>
      <c r="C193" s="173">
        <v>151104</v>
      </c>
      <c r="D193" s="176">
        <v>44918</v>
      </c>
      <c r="E193" s="177">
        <v>20.2974</v>
      </c>
      <c r="F193" s="177">
        <v>-5.5738000000000003</v>
      </c>
      <c r="G193" s="177">
        <v>-2.5169999999999999</v>
      </c>
      <c r="H193" s="177">
        <v>0.1285</v>
      </c>
      <c r="I193" s="177">
        <v>4.3745000000000003</v>
      </c>
      <c r="J193" s="177">
        <v>5.6668000000000003</v>
      </c>
      <c r="K193" s="177">
        <v>7.4329999999999998</v>
      </c>
      <c r="L193" s="177">
        <v>5.9451999999999998</v>
      </c>
      <c r="M193" s="177">
        <v>0.83440000000000003</v>
      </c>
      <c r="N193" s="177">
        <v>1.5983000000000001</v>
      </c>
      <c r="O193" s="177">
        <v>4.9227999999999996</v>
      </c>
      <c r="P193" s="177">
        <v>6.0984999999999996</v>
      </c>
      <c r="Q193" s="177">
        <v>4.7455999999999996</v>
      </c>
      <c r="R193" s="177">
        <v>2.3376999999999999</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44918</v>
      </c>
      <c r="E194" s="177">
        <v>27.0443</v>
      </c>
      <c r="F194" s="177">
        <v>-7.6913</v>
      </c>
      <c r="G194" s="177">
        <v>-6.2051999999999996</v>
      </c>
      <c r="H194" s="177">
        <v>1.6587000000000001</v>
      </c>
      <c r="I194" s="177">
        <v>4.5678000000000001</v>
      </c>
      <c r="J194" s="177">
        <v>5.1050000000000004</v>
      </c>
      <c r="K194" s="177">
        <v>6.2477999999999998</v>
      </c>
      <c r="L194" s="177">
        <v>6.9790000000000001</v>
      </c>
      <c r="M194" s="177">
        <v>4.9196999999999997</v>
      </c>
      <c r="N194" s="177">
        <v>4.1711999999999998</v>
      </c>
      <c r="O194" s="177">
        <v>5.9192999999999998</v>
      </c>
      <c r="P194" s="177">
        <v>6.6395</v>
      </c>
      <c r="Q194" s="177">
        <v>7.9638999999999998</v>
      </c>
      <c r="R194" s="177">
        <v>4.2724000000000002</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44918</v>
      </c>
      <c r="E195" s="177">
        <v>27.947399999999998</v>
      </c>
      <c r="F195" s="177">
        <v>-7.3122999999999996</v>
      </c>
      <c r="G195" s="177">
        <v>-5.8308</v>
      </c>
      <c r="H195" s="177">
        <v>2.0345</v>
      </c>
      <c r="I195" s="177">
        <v>4.9535999999999998</v>
      </c>
      <c r="J195" s="177">
        <v>5.5101000000000004</v>
      </c>
      <c r="K195" s="177">
        <v>6.6826999999999996</v>
      </c>
      <c r="L195" s="177">
        <v>7.4337999999999997</v>
      </c>
      <c r="M195" s="177">
        <v>5.3795000000000002</v>
      </c>
      <c r="N195" s="177">
        <v>4.6355000000000004</v>
      </c>
      <c r="O195" s="177">
        <v>6.3966000000000003</v>
      </c>
      <c r="P195" s="177">
        <v>7.1071999999999997</v>
      </c>
      <c r="Q195" s="177">
        <v>8.2396999999999991</v>
      </c>
      <c r="R195" s="177">
        <v>4.7411000000000003</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44918</v>
      </c>
      <c r="E196" s="177">
        <v>20.9558</v>
      </c>
      <c r="F196" s="177">
        <v>8.7109000000000005</v>
      </c>
      <c r="G196" s="177">
        <v>7.5522999999999998</v>
      </c>
      <c r="H196" s="177">
        <v>7.1010999999999997</v>
      </c>
      <c r="I196" s="177">
        <v>6.6355000000000004</v>
      </c>
      <c r="J196" s="177">
        <v>6.5551000000000004</v>
      </c>
      <c r="K196" s="177">
        <v>5.9791999999999996</v>
      </c>
      <c r="L196" s="177">
        <v>5.5829000000000004</v>
      </c>
      <c r="M196" s="177">
        <v>3.8323999999999998</v>
      </c>
      <c r="N196" s="177">
        <v>3.9045999999999998</v>
      </c>
      <c r="O196" s="177">
        <v>6.2416999999999998</v>
      </c>
      <c r="P196" s="177">
        <v>7.5519999999999996</v>
      </c>
      <c r="Q196" s="177">
        <v>7.8392999999999997</v>
      </c>
      <c r="R196" s="177">
        <v>3.8471000000000002</v>
      </c>
      <c r="S196" t="s">
        <v>1811</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44918</v>
      </c>
      <c r="E197" s="177">
        <v>20.517199999999999</v>
      </c>
      <c r="F197" s="177">
        <v>8.3632000000000009</v>
      </c>
      <c r="G197" s="177">
        <v>7.2389000000000001</v>
      </c>
      <c r="H197" s="177">
        <v>6.7944000000000004</v>
      </c>
      <c r="I197" s="177">
        <v>6.3434999999999997</v>
      </c>
      <c r="J197" s="177">
        <v>6.2525000000000004</v>
      </c>
      <c r="K197" s="177">
        <v>5.6722000000000001</v>
      </c>
      <c r="L197" s="177">
        <v>5.2735000000000003</v>
      </c>
      <c r="M197" s="177">
        <v>3.5223</v>
      </c>
      <c r="N197" s="177">
        <v>3.5882000000000001</v>
      </c>
      <c r="O197" s="177">
        <v>5.8982999999999999</v>
      </c>
      <c r="P197" s="177">
        <v>7.2266000000000004</v>
      </c>
      <c r="Q197" s="177">
        <v>7.6067999999999998</v>
      </c>
      <c r="R197" s="177">
        <v>3.5230000000000001</v>
      </c>
      <c r="S197" t="s">
        <v>1811</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44918</v>
      </c>
      <c r="E200" s="177">
        <v>1880.5462</v>
      </c>
      <c r="F200" s="177">
        <v>-1.5119</v>
      </c>
      <c r="G200" s="177">
        <v>0.79910000000000003</v>
      </c>
      <c r="H200" s="177">
        <v>2.1019999999999999</v>
      </c>
      <c r="I200" s="177">
        <v>5.4138999999999999</v>
      </c>
      <c r="J200" s="177">
        <v>6.0788000000000002</v>
      </c>
      <c r="K200" s="177">
        <v>6.319</v>
      </c>
      <c r="L200" s="177">
        <v>5.5292000000000003</v>
      </c>
      <c r="M200" s="177">
        <v>0.73919999999999997</v>
      </c>
      <c r="N200" s="177">
        <v>0.65939999999999999</v>
      </c>
      <c r="O200" s="177">
        <v>4.4638999999999998</v>
      </c>
      <c r="P200" s="177">
        <v>6.0019999999999998</v>
      </c>
      <c r="Q200" s="177">
        <v>6.5266999999999999</v>
      </c>
      <c r="R200" s="177">
        <v>2.1898</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44918</v>
      </c>
      <c r="E201" s="177">
        <v>1996.0327</v>
      </c>
      <c r="F201" s="177">
        <v>-1.0916999999999999</v>
      </c>
      <c r="G201" s="177">
        <v>1.2229000000000001</v>
      </c>
      <c r="H201" s="177">
        <v>2.5247000000000002</v>
      </c>
      <c r="I201" s="177">
        <v>5.8369999999999997</v>
      </c>
      <c r="J201" s="177">
        <v>6.5029000000000003</v>
      </c>
      <c r="K201" s="177">
        <v>6.7477</v>
      </c>
      <c r="L201" s="177">
        <v>5.9627999999999997</v>
      </c>
      <c r="M201" s="177">
        <v>1.1635</v>
      </c>
      <c r="N201" s="177">
        <v>1.0841000000000001</v>
      </c>
      <c r="O201" s="177">
        <v>4.9222000000000001</v>
      </c>
      <c r="P201" s="177">
        <v>6.4511000000000003</v>
      </c>
      <c r="Q201" s="177">
        <v>7.1304999999999996</v>
      </c>
      <c r="R201" s="177">
        <v>2.6202000000000001</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1669</v>
      </c>
      <c r="C202" s="173">
        <v>148534</v>
      </c>
      <c r="D202" s="176">
        <v>44918</v>
      </c>
      <c r="E202" s="177">
        <v>11.0471</v>
      </c>
      <c r="F202" s="177">
        <v>1.3217000000000001</v>
      </c>
      <c r="G202" s="177">
        <v>5.5091999999999999</v>
      </c>
      <c r="H202" s="177">
        <v>6.2378999999999998</v>
      </c>
      <c r="I202" s="177">
        <v>7.7877000000000001</v>
      </c>
      <c r="J202" s="177">
        <v>7.0450999999999997</v>
      </c>
      <c r="K202" s="177">
        <v>6.73</v>
      </c>
      <c r="L202" s="177">
        <v>6.0246000000000004</v>
      </c>
      <c r="M202" s="177">
        <v>5.0071000000000003</v>
      </c>
      <c r="N202" s="177">
        <v>4.7704000000000004</v>
      </c>
      <c r="O202" s="177"/>
      <c r="P202" s="177"/>
      <c r="Q202" s="177">
        <v>4.6962999999999999</v>
      </c>
      <c r="R202" s="177">
        <v>4.5343999999999998</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1670</v>
      </c>
      <c r="C203" s="173">
        <v>148535</v>
      </c>
      <c r="D203" s="176">
        <v>44918</v>
      </c>
      <c r="E203" s="177">
        <v>10.9161</v>
      </c>
      <c r="F203" s="177">
        <v>0.66869999999999996</v>
      </c>
      <c r="G203" s="177">
        <v>4.9059999999999997</v>
      </c>
      <c r="H203" s="177">
        <v>5.6425999999999998</v>
      </c>
      <c r="I203" s="177">
        <v>7.2328000000000001</v>
      </c>
      <c r="J203" s="177">
        <v>6.4877000000000002</v>
      </c>
      <c r="K203" s="177">
        <v>6.1708999999999996</v>
      </c>
      <c r="L203" s="177">
        <v>5.4588000000000001</v>
      </c>
      <c r="M203" s="177">
        <v>4.4394</v>
      </c>
      <c r="N203" s="177">
        <v>4.1970999999999998</v>
      </c>
      <c r="O203" s="177"/>
      <c r="P203" s="177"/>
      <c r="Q203" s="177">
        <v>4.1223000000000001</v>
      </c>
      <c r="R203" s="177">
        <v>3.9621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44918</v>
      </c>
      <c r="E204" s="177">
        <v>54.214799999999997</v>
      </c>
      <c r="F204" s="177">
        <v>6.1276000000000002</v>
      </c>
      <c r="G204" s="177">
        <v>2.2446000000000002</v>
      </c>
      <c r="H204" s="177">
        <v>2.0878999999999999</v>
      </c>
      <c r="I204" s="177">
        <v>4.3449</v>
      </c>
      <c r="J204" s="177">
        <v>5.2266000000000004</v>
      </c>
      <c r="K204" s="177">
        <v>7.2496</v>
      </c>
      <c r="L204" s="177">
        <v>6.8624999999999998</v>
      </c>
      <c r="M204" s="177">
        <v>3.8441000000000001</v>
      </c>
      <c r="N204" s="177">
        <v>3.5794000000000001</v>
      </c>
      <c r="O204" s="177">
        <v>5.9680999999999997</v>
      </c>
      <c r="P204" s="177">
        <v>7.0514999999999999</v>
      </c>
      <c r="Q204" s="177">
        <v>7.2972000000000001</v>
      </c>
      <c r="R204" s="177">
        <v>3.8331</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44918</v>
      </c>
      <c r="E205" s="177">
        <v>55.914499999999997</v>
      </c>
      <c r="F205" s="177">
        <v>6.5942999999999996</v>
      </c>
      <c r="G205" s="177">
        <v>2.6987999999999999</v>
      </c>
      <c r="H205" s="177">
        <v>2.5284</v>
      </c>
      <c r="I205" s="177">
        <v>4.7786999999999997</v>
      </c>
      <c r="J205" s="177">
        <v>5.6619000000000002</v>
      </c>
      <c r="K205" s="177">
        <v>7.6897000000000002</v>
      </c>
      <c r="L205" s="177">
        <v>7.3083999999999998</v>
      </c>
      <c r="M205" s="177">
        <v>4.2812000000000001</v>
      </c>
      <c r="N205" s="177">
        <v>4.0144000000000002</v>
      </c>
      <c r="O205" s="177">
        <v>6.3921000000000001</v>
      </c>
      <c r="P205" s="177">
        <v>7.4527000000000001</v>
      </c>
      <c r="Q205" s="177">
        <v>8.2568000000000001</v>
      </c>
      <c r="R205" s="177">
        <v>4.2636000000000003</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44918</v>
      </c>
      <c r="E206" s="177">
        <v>28.939900000000002</v>
      </c>
      <c r="F206" s="177">
        <v>-6.5571999999999999</v>
      </c>
      <c r="G206" s="177">
        <v>-1.0088999999999999</v>
      </c>
      <c r="H206" s="177">
        <v>1.2075</v>
      </c>
      <c r="I206" s="177">
        <v>4.4307999999999996</v>
      </c>
      <c r="J206" s="177">
        <v>5.2567000000000004</v>
      </c>
      <c r="K206" s="177">
        <v>6.0637999999999996</v>
      </c>
      <c r="L206" s="177">
        <v>4.5271999999999997</v>
      </c>
      <c r="M206" s="177">
        <v>3.0659000000000001</v>
      </c>
      <c r="N206" s="177">
        <v>3.0564</v>
      </c>
      <c r="O206" s="177">
        <v>4.6821999999999999</v>
      </c>
      <c r="P206" s="177">
        <v>6.1965000000000003</v>
      </c>
      <c r="Q206" s="177">
        <v>7.0594000000000001</v>
      </c>
      <c r="R206" s="177">
        <v>2.8378999999999999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44918</v>
      </c>
      <c r="E207" s="177">
        <v>30.812000000000001</v>
      </c>
      <c r="F207" s="177">
        <v>-5.9221000000000004</v>
      </c>
      <c r="G207" s="177">
        <v>-0.4738</v>
      </c>
      <c r="H207" s="177">
        <v>1.7605999999999999</v>
      </c>
      <c r="I207" s="177">
        <v>4.9763999999999999</v>
      </c>
      <c r="J207" s="177">
        <v>5.8085000000000004</v>
      </c>
      <c r="K207" s="177">
        <v>6.6228999999999996</v>
      </c>
      <c r="L207" s="177">
        <v>5.0910000000000002</v>
      </c>
      <c r="M207" s="177">
        <v>3.6301999999999999</v>
      </c>
      <c r="N207" s="177">
        <v>3.6251000000000002</v>
      </c>
      <c r="O207" s="177">
        <v>5.2572000000000001</v>
      </c>
      <c r="P207" s="177">
        <v>6.7859999999999996</v>
      </c>
      <c r="Q207" s="177">
        <v>7.3606999999999996</v>
      </c>
      <c r="R207" s="177">
        <v>3.4051999999999998</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1671</v>
      </c>
      <c r="C208" s="173">
        <v>148419</v>
      </c>
      <c r="D208" s="176">
        <v>44918</v>
      </c>
      <c r="E208" s="177">
        <v>10.926</v>
      </c>
      <c r="F208" s="177">
        <v>-1.6702999999999999</v>
      </c>
      <c r="G208" s="177">
        <v>0.89090000000000003</v>
      </c>
      <c r="H208" s="177">
        <v>3.3428</v>
      </c>
      <c r="I208" s="177">
        <v>4.9488000000000003</v>
      </c>
      <c r="J208" s="177">
        <v>5.8856000000000002</v>
      </c>
      <c r="K208" s="177">
        <v>6.2788000000000004</v>
      </c>
      <c r="L208" s="177">
        <v>5.7412000000000001</v>
      </c>
      <c r="M208" s="177">
        <v>3.0266999999999999</v>
      </c>
      <c r="N208" s="177">
        <v>3.1337999999999999</v>
      </c>
      <c r="O208" s="177"/>
      <c r="P208" s="177"/>
      <c r="Q208" s="177">
        <v>3.7328999999999999</v>
      </c>
      <c r="R208" s="177">
        <v>3.5103</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1672</v>
      </c>
      <c r="C209" s="173">
        <v>148416</v>
      </c>
      <c r="D209" s="176">
        <v>44918</v>
      </c>
      <c r="E209" s="177">
        <v>10.81</v>
      </c>
      <c r="F209" s="177">
        <v>-2.3633999999999999</v>
      </c>
      <c r="G209" s="177">
        <v>0.45019999999999999</v>
      </c>
      <c r="H209" s="177">
        <v>2.8957999999999999</v>
      </c>
      <c r="I209" s="177">
        <v>4.4936999999999996</v>
      </c>
      <c r="J209" s="177">
        <v>5.4492000000000003</v>
      </c>
      <c r="K209" s="177">
        <v>5.8425000000000002</v>
      </c>
      <c r="L209" s="177">
        <v>5.3017000000000003</v>
      </c>
      <c r="M209" s="177">
        <v>2.5874000000000001</v>
      </c>
      <c r="N209" s="177">
        <v>2.6776</v>
      </c>
      <c r="O209" s="177"/>
      <c r="P209" s="177"/>
      <c r="Q209" s="177">
        <v>3.2757000000000001</v>
      </c>
      <c r="R209" s="177">
        <v>3.0590000000000002</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44918</v>
      </c>
      <c r="E210" s="177">
        <v>17.2134</v>
      </c>
      <c r="F210" s="177">
        <v>8.6959</v>
      </c>
      <c r="G210" s="177">
        <v>3.1107999999999998</v>
      </c>
      <c r="H210" s="177">
        <v>4.1837</v>
      </c>
      <c r="I210" s="177">
        <v>5.6313000000000004</v>
      </c>
      <c r="J210" s="177">
        <v>5.8521999999999998</v>
      </c>
      <c r="K210" s="177">
        <v>6.4759000000000002</v>
      </c>
      <c r="L210" s="177">
        <v>5.8697999999999997</v>
      </c>
      <c r="M210" s="177">
        <v>3.0398000000000001</v>
      </c>
      <c r="N210" s="177">
        <v>3.1248999999999998</v>
      </c>
      <c r="O210" s="177">
        <v>5.9015000000000004</v>
      </c>
      <c r="P210" s="177">
        <v>6.9023000000000003</v>
      </c>
      <c r="Q210" s="177">
        <v>7.3937999999999997</v>
      </c>
      <c r="R210" s="177">
        <v>3.5706000000000002</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44918</v>
      </c>
      <c r="E211" s="177">
        <v>17.6812</v>
      </c>
      <c r="F211" s="177">
        <v>9.2919</v>
      </c>
      <c r="G211" s="177">
        <v>3.5792000000000002</v>
      </c>
      <c r="H211" s="177">
        <v>4.6637000000000004</v>
      </c>
      <c r="I211" s="177">
        <v>6.1040999999999999</v>
      </c>
      <c r="J211" s="177">
        <v>6.3220000000000001</v>
      </c>
      <c r="K211" s="177">
        <v>6.9440999999999997</v>
      </c>
      <c r="L211" s="177">
        <v>6.3433999999999999</v>
      </c>
      <c r="M211" s="177">
        <v>3.5112999999999999</v>
      </c>
      <c r="N211" s="177">
        <v>3.6006</v>
      </c>
      <c r="O211" s="177">
        <v>6.4025999999999996</v>
      </c>
      <c r="P211" s="177">
        <v>7.3644999999999996</v>
      </c>
      <c r="Q211" s="177">
        <v>7.7727000000000004</v>
      </c>
      <c r="R211" s="177">
        <v>4.0514999999999999</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44918</v>
      </c>
      <c r="E212" s="177">
        <v>20.273499999999999</v>
      </c>
      <c r="F212" s="177">
        <v>-6.8402000000000003</v>
      </c>
      <c r="G212" s="177">
        <v>-3.2397999999999998</v>
      </c>
      <c r="H212" s="177">
        <v>2.5731999999999999</v>
      </c>
      <c r="I212" s="177">
        <v>4.3022999999999998</v>
      </c>
      <c r="J212" s="177">
        <v>5.0681000000000003</v>
      </c>
      <c r="K212" s="177">
        <v>6.1467999999999998</v>
      </c>
      <c r="L212" s="177">
        <v>4.8224</v>
      </c>
      <c r="M212" s="177">
        <v>3.1446000000000001</v>
      </c>
      <c r="N212" s="177">
        <v>3.0886</v>
      </c>
      <c r="O212" s="177">
        <v>5.5015000000000001</v>
      </c>
      <c r="P212" s="177">
        <v>6.5867000000000004</v>
      </c>
      <c r="Q212" s="177">
        <v>7.4779</v>
      </c>
      <c r="R212" s="177">
        <v>3.4274</v>
      </c>
      <c r="S212" t="s">
        <v>1811</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44918</v>
      </c>
      <c r="E213" s="177">
        <v>21.226400000000002</v>
      </c>
      <c r="F213" s="177">
        <v>-6.7050000000000001</v>
      </c>
      <c r="G213" s="177">
        <v>-3.0943999999999998</v>
      </c>
      <c r="H213" s="177">
        <v>2.7526999999999999</v>
      </c>
      <c r="I213" s="177">
        <v>4.4785000000000004</v>
      </c>
      <c r="J213" s="177">
        <v>5.2674000000000003</v>
      </c>
      <c r="K213" s="177">
        <v>6.3536999999999999</v>
      </c>
      <c r="L213" s="177">
        <v>5.1166</v>
      </c>
      <c r="M213" s="177">
        <v>3.5055999999999998</v>
      </c>
      <c r="N213" s="177">
        <v>3.4838</v>
      </c>
      <c r="O213" s="177">
        <v>5.9698000000000002</v>
      </c>
      <c r="P213" s="177">
        <v>7.0876999999999999</v>
      </c>
      <c r="Q213" s="177">
        <v>7.9828000000000001</v>
      </c>
      <c r="R213" s="177">
        <v>3.8698999999999999</v>
      </c>
      <c r="S213" t="s">
        <v>1811</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44918</v>
      </c>
      <c r="E214" s="177">
        <v>2725.8733000000002</v>
      </c>
      <c r="F214" s="177">
        <v>8.8276000000000003</v>
      </c>
      <c r="G214" s="177">
        <v>2.1208999999999998</v>
      </c>
      <c r="H214" s="177">
        <v>3.8807</v>
      </c>
      <c r="I214" s="177">
        <v>5.8152999999999997</v>
      </c>
      <c r="J214" s="177">
        <v>6.9269999999999996</v>
      </c>
      <c r="K214" s="177">
        <v>6.9225000000000003</v>
      </c>
      <c r="L214" s="177">
        <v>5.7103999999999999</v>
      </c>
      <c r="M214" s="177">
        <v>3.1682000000000001</v>
      </c>
      <c r="N214" s="177">
        <v>3.3407</v>
      </c>
      <c r="O214" s="177">
        <v>5.7534000000000001</v>
      </c>
      <c r="P214" s="177">
        <v>7.0430999999999999</v>
      </c>
      <c r="Q214" s="177">
        <v>7.9768999999999997</v>
      </c>
      <c r="R214" s="177">
        <v>3.2511999999999999</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44918</v>
      </c>
      <c r="E215" s="177">
        <v>2594.6783</v>
      </c>
      <c r="F215" s="177">
        <v>8.3579000000000008</v>
      </c>
      <c r="G215" s="177">
        <v>1.6513</v>
      </c>
      <c r="H215" s="177">
        <v>3.4104999999999999</v>
      </c>
      <c r="I215" s="177">
        <v>5.3441999999999998</v>
      </c>
      <c r="J215" s="177">
        <v>6.4542999999999999</v>
      </c>
      <c r="K215" s="177">
        <v>6.4448999999999996</v>
      </c>
      <c r="L215" s="177">
        <v>5.2275999999999998</v>
      </c>
      <c r="M215" s="177">
        <v>2.6882000000000001</v>
      </c>
      <c r="N215" s="177">
        <v>2.8563999999999998</v>
      </c>
      <c r="O215" s="177">
        <v>5.2573999999999996</v>
      </c>
      <c r="P215" s="177">
        <v>6.5307000000000004</v>
      </c>
      <c r="Q215" s="177">
        <v>7.4824000000000002</v>
      </c>
      <c r="R215" s="177">
        <v>2.7673999999999999</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44918</v>
      </c>
      <c r="E216" s="177">
        <v>35.645299999999999</v>
      </c>
      <c r="F216" s="177">
        <v>-9.9298999999999999</v>
      </c>
      <c r="G216" s="177">
        <v>-1.2968999999999999</v>
      </c>
      <c r="H216" s="177">
        <v>1.4924999999999999</v>
      </c>
      <c r="I216" s="177">
        <v>4.4032</v>
      </c>
      <c r="J216" s="177">
        <v>5.6097999999999999</v>
      </c>
      <c r="K216" s="177">
        <v>6.61</v>
      </c>
      <c r="L216" s="177">
        <v>5.6853999999999996</v>
      </c>
      <c r="M216" s="177">
        <v>2.6396999999999999</v>
      </c>
      <c r="N216" s="177">
        <v>2.9470000000000001</v>
      </c>
      <c r="O216" s="177">
        <v>4.4870000000000001</v>
      </c>
      <c r="P216" s="177">
        <v>5.8566000000000003</v>
      </c>
      <c r="Q216" s="177">
        <v>7.32</v>
      </c>
      <c r="R216" s="177">
        <v>2.9573999999999998</v>
      </c>
      <c r="S216" t="s">
        <v>1811</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44918</v>
      </c>
      <c r="E217" s="177">
        <v>36.031799999999997</v>
      </c>
      <c r="F217" s="177">
        <v>-9.8233999999999995</v>
      </c>
      <c r="G217" s="177">
        <v>-1.1142000000000001</v>
      </c>
      <c r="H217" s="177">
        <v>1.6647000000000001</v>
      </c>
      <c r="I217" s="177">
        <v>4.5810000000000004</v>
      </c>
      <c r="J217" s="177">
        <v>5.7948000000000004</v>
      </c>
      <c r="K217" s="177">
        <v>6.7968000000000002</v>
      </c>
      <c r="L217" s="177">
        <v>5.8734000000000002</v>
      </c>
      <c r="M217" s="177">
        <v>2.7869000000000002</v>
      </c>
      <c r="N217" s="177">
        <v>3.1059000000000001</v>
      </c>
      <c r="O217" s="177">
        <v>4.6523000000000003</v>
      </c>
      <c r="P217" s="177">
        <v>6.0122999999999998</v>
      </c>
      <c r="Q217" s="177">
        <v>7.0960999999999999</v>
      </c>
      <c r="R217" s="177">
        <v>3.1339000000000001</v>
      </c>
      <c r="S217" t="s">
        <v>1811</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44918</v>
      </c>
      <c r="E218" s="177">
        <v>12.1449</v>
      </c>
      <c r="F218" s="177">
        <v>3.9074</v>
      </c>
      <c r="G218" s="177">
        <v>5.8132000000000001</v>
      </c>
      <c r="H218" s="177">
        <v>6.1467999999999998</v>
      </c>
      <c r="I218" s="177">
        <v>6.5423</v>
      </c>
      <c r="J218" s="177">
        <v>6.7087000000000003</v>
      </c>
      <c r="K218" s="177">
        <v>6.5042999999999997</v>
      </c>
      <c r="L218" s="177">
        <v>6.1730999999999998</v>
      </c>
      <c r="M218" s="177">
        <v>3.2044000000000001</v>
      </c>
      <c r="N218" s="177">
        <v>3.3450000000000002</v>
      </c>
      <c r="O218" s="177">
        <v>6.1303999999999998</v>
      </c>
      <c r="P218" s="177"/>
      <c r="Q218" s="177">
        <v>6.2497999999999996</v>
      </c>
      <c r="R218" s="177">
        <v>3.6959</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44918</v>
      </c>
      <c r="E219" s="177">
        <v>11.950100000000001</v>
      </c>
      <c r="F219" s="177">
        <v>3.3601000000000001</v>
      </c>
      <c r="G219" s="177">
        <v>5.2965</v>
      </c>
      <c r="H219" s="177">
        <v>5.6348000000000003</v>
      </c>
      <c r="I219" s="177">
        <v>6.0354000000000001</v>
      </c>
      <c r="J219" s="177">
        <v>6.2115999999999998</v>
      </c>
      <c r="K219" s="177">
        <v>5.9991000000000003</v>
      </c>
      <c r="L219" s="177">
        <v>5.6624999999999996</v>
      </c>
      <c r="M219" s="177">
        <v>2.6970999999999998</v>
      </c>
      <c r="N219" s="177">
        <v>2.8433999999999999</v>
      </c>
      <c r="O219" s="177">
        <v>5.5984999999999996</v>
      </c>
      <c r="P219" s="177"/>
      <c r="Q219" s="177">
        <v>5.7152000000000003</v>
      </c>
      <c r="R219" s="177">
        <v>3.1907999999999999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1673</v>
      </c>
      <c r="C220" s="173">
        <v>148656</v>
      </c>
      <c r="D220" s="176">
        <v>44918</v>
      </c>
      <c r="E220" s="177">
        <v>1071.1758</v>
      </c>
      <c r="F220" s="177">
        <v>4.9790000000000001</v>
      </c>
      <c r="G220" s="177">
        <v>-1.4287000000000001</v>
      </c>
      <c r="H220" s="177">
        <v>3.5973999999999999</v>
      </c>
      <c r="I220" s="177">
        <v>6.1093000000000002</v>
      </c>
      <c r="J220" s="177">
        <v>6.4960000000000004</v>
      </c>
      <c r="K220" s="177">
        <v>6.7816000000000001</v>
      </c>
      <c r="L220" s="177">
        <v>6.1627000000000001</v>
      </c>
      <c r="M220" s="177">
        <v>2.2101999999999999</v>
      </c>
      <c r="N220" s="177">
        <v>2.5562</v>
      </c>
      <c r="O220" s="177"/>
      <c r="P220" s="177"/>
      <c r="Q220" s="177">
        <v>3.7040999999999999</v>
      </c>
      <c r="R220" s="177"/>
      <c r="S220" t="s">
        <v>1810</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1674</v>
      </c>
      <c r="C221" s="173">
        <v>148655</v>
      </c>
      <c r="D221" s="176">
        <v>44918</v>
      </c>
      <c r="E221" s="177">
        <v>1061.0717999999999</v>
      </c>
      <c r="F221" s="177">
        <v>4.4793000000000003</v>
      </c>
      <c r="G221" s="177">
        <v>-1.9295</v>
      </c>
      <c r="H221" s="177">
        <v>3.0968</v>
      </c>
      <c r="I221" s="177">
        <v>5.6079999999999997</v>
      </c>
      <c r="J221" s="177">
        <v>5.9931999999999999</v>
      </c>
      <c r="K221" s="177">
        <v>6.2732999999999999</v>
      </c>
      <c r="L221" s="177">
        <v>5.6478000000000002</v>
      </c>
      <c r="M221" s="177">
        <v>1.7028000000000001</v>
      </c>
      <c r="N221" s="177">
        <v>2.0446</v>
      </c>
      <c r="O221" s="177"/>
      <c r="P221" s="177"/>
      <c r="Q221" s="177">
        <v>3.1855000000000002</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44918</v>
      </c>
      <c r="E222" s="177">
        <v>18.442299999999999</v>
      </c>
      <c r="F222" s="177">
        <v>1.3855</v>
      </c>
      <c r="G222" s="177">
        <v>3.6295000000000002</v>
      </c>
      <c r="H222" s="177">
        <v>0.65039999999999998</v>
      </c>
      <c r="I222" s="177">
        <v>5.0423999999999998</v>
      </c>
      <c r="J222" s="177">
        <v>6.5598000000000001</v>
      </c>
      <c r="K222" s="177">
        <v>8.282</v>
      </c>
      <c r="L222" s="177">
        <v>7.1947999999999999</v>
      </c>
      <c r="M222" s="177">
        <v>12.658099999999999</v>
      </c>
      <c r="N222" s="177">
        <v>10.5687</v>
      </c>
      <c r="O222" s="177">
        <v>7.4420999999999999</v>
      </c>
      <c r="P222" s="177">
        <v>5.5892999999999997</v>
      </c>
      <c r="Q222" s="177">
        <v>7.1269999999999998</v>
      </c>
      <c r="R222" s="177">
        <v>6.7159000000000004</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44918</v>
      </c>
      <c r="E223" s="177">
        <v>18.2592</v>
      </c>
      <c r="F223" s="177">
        <v>0.99950000000000006</v>
      </c>
      <c r="G223" s="177">
        <v>3.2658999999999998</v>
      </c>
      <c r="H223" s="177">
        <v>0.28560000000000002</v>
      </c>
      <c r="I223" s="177">
        <v>4.6917999999999997</v>
      </c>
      <c r="J223" s="177">
        <v>6.2218999999999998</v>
      </c>
      <c r="K223" s="177">
        <v>7.9438000000000004</v>
      </c>
      <c r="L223" s="177">
        <v>6.8620000000000001</v>
      </c>
      <c r="M223" s="177">
        <v>12.374700000000001</v>
      </c>
      <c r="N223" s="177">
        <v>10.3148</v>
      </c>
      <c r="O223" s="177">
        <v>7.2968999999999999</v>
      </c>
      <c r="P223" s="177">
        <v>5.4642999999999997</v>
      </c>
      <c r="Q223" s="177">
        <v>7.0068999999999999</v>
      </c>
      <c r="R223" s="177">
        <v>6.5240999999999998</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-1.0588363636363636</v>
      </c>
      <c r="G224" s="179">
        <v>-0.41462954545454489</v>
      </c>
      <c r="H224" s="179">
        <v>2.6016000000000004</v>
      </c>
      <c r="I224" s="179">
        <v>5.0282272727272721</v>
      </c>
      <c r="J224" s="179">
        <v>5.9070886363636363</v>
      </c>
      <c r="K224" s="179">
        <v>6.6691886363636348</v>
      </c>
      <c r="L224" s="179">
        <v>5.9542295454545444</v>
      </c>
      <c r="M224" s="179">
        <v>3.5355090909090903</v>
      </c>
      <c r="N224" s="179">
        <v>3.4721636363636366</v>
      </c>
      <c r="O224" s="179">
        <v>5.7967972222222226</v>
      </c>
      <c r="P224" s="179">
        <v>6.7803352941176485</v>
      </c>
      <c r="Q224" s="179">
        <v>6.7669659090909082</v>
      </c>
      <c r="R224" s="179">
        <v>3.6391357142857146</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0.51275000000000004</v>
      </c>
      <c r="G225" s="179">
        <v>-0.19205</v>
      </c>
      <c r="H225" s="179">
        <v>2.5265500000000003</v>
      </c>
      <c r="I225" s="179">
        <v>4.9731000000000005</v>
      </c>
      <c r="J225" s="179">
        <v>5.8837999999999999</v>
      </c>
      <c r="K225" s="179">
        <v>6.55715</v>
      </c>
      <c r="L225" s="179">
        <v>5.7192500000000006</v>
      </c>
      <c r="M225" s="179">
        <v>3.1886000000000001</v>
      </c>
      <c r="N225" s="179">
        <v>3.2987500000000001</v>
      </c>
      <c r="O225" s="179">
        <v>5.8634000000000004</v>
      </c>
      <c r="P225" s="179">
        <v>6.8955500000000001</v>
      </c>
      <c r="Q225" s="179">
        <v>7.4690500000000002</v>
      </c>
      <c r="R225" s="179">
        <v>3.5575999999999999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1596</v>
      </c>
      <c r="B228" s="173" t="s">
        <v>1487</v>
      </c>
      <c r="C228" s="173">
        <v>101818</v>
      </c>
      <c r="D228" s="176">
        <v>44918</v>
      </c>
      <c r="E228" s="177">
        <v>52.429400000000001</v>
      </c>
      <c r="F228" s="177">
        <v>-234.76179999999999</v>
      </c>
      <c r="G228" s="177">
        <v>-128.62459999999999</v>
      </c>
      <c r="H228" s="177">
        <v>-49.471699999999998</v>
      </c>
      <c r="I228" s="177">
        <v>-29.508199999999999</v>
      </c>
      <c r="J228" s="177">
        <v>-4.7961999999999998</v>
      </c>
      <c r="K228" s="177">
        <v>4.7686000000000002</v>
      </c>
      <c r="L228" s="177">
        <v>11.7674</v>
      </c>
      <c r="M228" s="177">
        <v>3.2252000000000001</v>
      </c>
      <c r="N228" s="177">
        <v>5.1336000000000004</v>
      </c>
      <c r="O228" s="177">
        <v>9.1213999999999995</v>
      </c>
      <c r="P228" s="177">
        <v>6.0164999999999997</v>
      </c>
      <c r="Q228" s="177">
        <v>9.3168000000000006</v>
      </c>
      <c r="R228" s="177">
        <v>9.2972000000000001</v>
      </c>
      <c r="T228" s="106"/>
      <c r="U228" s="107"/>
      <c r="V228" s="107"/>
      <c r="W228" s="107"/>
      <c r="X228" s="107"/>
      <c r="Y228" s="107"/>
      <c r="Z228" s="107"/>
      <c r="AA228" s="107"/>
      <c r="AB228" s="107"/>
      <c r="AC228" s="107"/>
      <c r="AD228" s="107"/>
      <c r="AE228" s="107"/>
      <c r="AF228" s="107"/>
      <c r="AG228" s="107"/>
      <c r="AH228" s="107"/>
    </row>
    <row r="229" spans="1:34" x14ac:dyDescent="0.3">
      <c r="A229" s="173" t="s">
        <v>1596</v>
      </c>
      <c r="B229" s="173" t="s">
        <v>1468</v>
      </c>
      <c r="C229" s="173">
        <v>120705</v>
      </c>
      <c r="D229" s="176">
        <v>44918</v>
      </c>
      <c r="E229" s="177">
        <v>57.222200000000001</v>
      </c>
      <c r="F229" s="177">
        <v>-233.80090000000001</v>
      </c>
      <c r="G229" s="177">
        <v>-127.7274</v>
      </c>
      <c r="H229" s="177">
        <v>-48.540999999999997</v>
      </c>
      <c r="I229" s="177">
        <v>-28.569600000000001</v>
      </c>
      <c r="J229" s="177">
        <v>-3.8426999999999998</v>
      </c>
      <c r="K229" s="177">
        <v>5.7389999999999999</v>
      </c>
      <c r="L229" s="177">
        <v>12.807499999999999</v>
      </c>
      <c r="M229" s="177">
        <v>4.2541000000000002</v>
      </c>
      <c r="N229" s="177">
        <v>6.1482999999999999</v>
      </c>
      <c r="O229" s="177">
        <v>10.065200000000001</v>
      </c>
      <c r="P229" s="177">
        <v>6.9511000000000003</v>
      </c>
      <c r="Q229" s="177">
        <v>10.5992</v>
      </c>
      <c r="R229" s="177">
        <v>10.2744</v>
      </c>
      <c r="T229" s="106"/>
      <c r="U229" s="107"/>
      <c r="V229" s="107"/>
      <c r="W229" s="107"/>
      <c r="X229" s="107"/>
      <c r="Y229" s="107"/>
      <c r="Z229" s="107"/>
      <c r="AA229" s="107"/>
      <c r="AB229" s="107"/>
      <c r="AC229" s="107"/>
      <c r="AD229" s="107"/>
      <c r="AE229" s="107"/>
      <c r="AF229" s="107"/>
      <c r="AG229" s="107"/>
      <c r="AH229" s="107"/>
    </row>
    <row r="230" spans="1:34" x14ac:dyDescent="0.3">
      <c r="A230" s="173" t="s">
        <v>1596</v>
      </c>
      <c r="B230" s="173" t="s">
        <v>1675</v>
      </c>
      <c r="C230" s="173"/>
      <c r="D230" s="176">
        <v>44918</v>
      </c>
      <c r="E230" s="177">
        <v>57.222200000000001</v>
      </c>
      <c r="F230" s="177">
        <v>-233.80090000000001</v>
      </c>
      <c r="G230" s="177">
        <v>-127.7274</v>
      </c>
      <c r="H230" s="177">
        <v>-48.540999999999997</v>
      </c>
      <c r="I230" s="177">
        <v>-28.569600000000001</v>
      </c>
      <c r="J230" s="177">
        <v>-3.8426999999999998</v>
      </c>
      <c r="K230" s="177">
        <v>5.7389999999999999</v>
      </c>
      <c r="L230" s="177">
        <v>12.807499999999999</v>
      </c>
      <c r="M230" s="177">
        <v>4.2541000000000002</v>
      </c>
      <c r="N230" s="177">
        <v>6.1482999999999999</v>
      </c>
      <c r="O230" s="177">
        <v>10.065200000000001</v>
      </c>
      <c r="P230" s="177">
        <v>6.9511000000000003</v>
      </c>
      <c r="Q230" s="177">
        <v>10.5722</v>
      </c>
      <c r="R230" s="177">
        <v>10.2744</v>
      </c>
      <c r="T230" s="106"/>
      <c r="U230" s="107"/>
      <c r="V230" s="107"/>
      <c r="W230" s="107"/>
      <c r="X230" s="107"/>
      <c r="Y230" s="107"/>
      <c r="Z230" s="107"/>
      <c r="AA230" s="107"/>
      <c r="AB230" s="107"/>
      <c r="AC230" s="107"/>
      <c r="AD230" s="107"/>
      <c r="AE230" s="107"/>
      <c r="AF230" s="107"/>
      <c r="AG230" s="107"/>
      <c r="AH230" s="107"/>
    </row>
    <row r="231" spans="1:34" x14ac:dyDescent="0.3">
      <c r="A231" s="173" t="s">
        <v>1596</v>
      </c>
      <c r="B231" s="173" t="s">
        <v>1469</v>
      </c>
      <c r="C231" s="173">
        <v>120480</v>
      </c>
      <c r="D231" s="176">
        <v>44918</v>
      </c>
      <c r="E231" s="177">
        <v>27.701599999999999</v>
      </c>
      <c r="F231" s="177">
        <v>-128.80170000000001</v>
      </c>
      <c r="G231" s="177">
        <v>-92.793499999999995</v>
      </c>
      <c r="H231" s="177">
        <v>-32.2502</v>
      </c>
      <c r="I231" s="177">
        <v>-19.5413</v>
      </c>
      <c r="J231" s="177">
        <v>-5.3434999999999997</v>
      </c>
      <c r="K231" s="177">
        <v>3.5377999999999998</v>
      </c>
      <c r="L231" s="177">
        <v>11.308999999999999</v>
      </c>
      <c r="M231" s="177">
        <v>2.4954000000000001</v>
      </c>
      <c r="N231" s="177">
        <v>1.8575999999999999</v>
      </c>
      <c r="O231" s="177">
        <v>9.1979000000000006</v>
      </c>
      <c r="P231" s="177">
        <v>6.9729999999999999</v>
      </c>
      <c r="Q231" s="177">
        <v>8.9603999999999999</v>
      </c>
      <c r="R231" s="177">
        <v>6.9257</v>
      </c>
      <c r="T231" s="106"/>
      <c r="U231" s="107"/>
      <c r="V231" s="107"/>
      <c r="W231" s="107"/>
      <c r="X231" s="107"/>
      <c r="Y231" s="107"/>
      <c r="Z231" s="107"/>
      <c r="AA231" s="107"/>
      <c r="AB231" s="107"/>
      <c r="AC231" s="107"/>
      <c r="AD231" s="107"/>
      <c r="AE231" s="107"/>
      <c r="AF231" s="107"/>
      <c r="AG231" s="107"/>
      <c r="AH231" s="107"/>
    </row>
    <row r="232" spans="1:34" x14ac:dyDescent="0.3">
      <c r="A232" s="173" t="s">
        <v>1596</v>
      </c>
      <c r="B232" s="173" t="s">
        <v>1842</v>
      </c>
      <c r="C232" s="173">
        <v>112924</v>
      </c>
      <c r="D232" s="176">
        <v>44918</v>
      </c>
      <c r="E232" s="177">
        <v>24.49</v>
      </c>
      <c r="F232" s="177">
        <v>-130.24199999999999</v>
      </c>
      <c r="G232" s="177">
        <v>-94.154700000000005</v>
      </c>
      <c r="H232" s="177">
        <v>-33.572000000000003</v>
      </c>
      <c r="I232" s="177">
        <v>-20.867599999999999</v>
      </c>
      <c r="J232" s="177">
        <v>-6.6504000000000003</v>
      </c>
      <c r="K232" s="177">
        <v>2.2149999999999999</v>
      </c>
      <c r="L232" s="177">
        <v>9.8973999999999993</v>
      </c>
      <c r="M232" s="177">
        <v>1.1121000000000001</v>
      </c>
      <c r="N232" s="177">
        <v>0.47010000000000002</v>
      </c>
      <c r="O232" s="177">
        <v>7.9276999999999997</v>
      </c>
      <c r="P232" s="177">
        <v>5.7945000000000002</v>
      </c>
      <c r="Q232" s="177">
        <v>7.4614000000000003</v>
      </c>
      <c r="R232" s="177">
        <v>5.5696000000000003</v>
      </c>
      <c r="T232" s="106"/>
      <c r="U232" s="107"/>
      <c r="V232" s="107"/>
      <c r="W232" s="107"/>
      <c r="X232" s="107"/>
      <c r="Y232" s="107"/>
      <c r="Z232" s="107"/>
      <c r="AA232" s="107"/>
      <c r="AB232" s="107"/>
      <c r="AC232" s="107"/>
      <c r="AD232" s="107"/>
      <c r="AE232" s="107"/>
      <c r="AF232" s="107"/>
      <c r="AG232" s="107"/>
      <c r="AH232" s="107"/>
    </row>
    <row r="233" spans="1:34" x14ac:dyDescent="0.3">
      <c r="A233" s="173" t="s">
        <v>1596</v>
      </c>
      <c r="B233" s="173" t="s">
        <v>1965</v>
      </c>
      <c r="C233" s="173">
        <v>119393</v>
      </c>
      <c r="D233" s="176">
        <v>44918</v>
      </c>
      <c r="E233" s="177">
        <v>29.197800000000001</v>
      </c>
      <c r="F233" s="177">
        <v>-206.46610000000001</v>
      </c>
      <c r="G233" s="177">
        <v>-121.6555</v>
      </c>
      <c r="H233" s="177">
        <v>-41.316000000000003</v>
      </c>
      <c r="I233" s="177">
        <v>-25.596399999999999</v>
      </c>
      <c r="J233" s="177">
        <v>-4.6905000000000001</v>
      </c>
      <c r="K233" s="177">
        <v>4.9676999999999998</v>
      </c>
      <c r="L233" s="177">
        <v>9.9826999999999995</v>
      </c>
      <c r="M233" s="177">
        <v>28.8504</v>
      </c>
      <c r="N233" s="177">
        <v>22.233499999999999</v>
      </c>
      <c r="O233" s="177">
        <v>13.9937</v>
      </c>
      <c r="P233" s="177">
        <v>6.3487</v>
      </c>
      <c r="Q233" s="177">
        <v>8.4283999999999999</v>
      </c>
      <c r="R233" s="177">
        <v>15.1266</v>
      </c>
      <c r="T233" s="106"/>
      <c r="U233" s="107"/>
      <c r="V233" s="107"/>
      <c r="W233" s="107"/>
      <c r="X233" s="107"/>
      <c r="Y233" s="107"/>
      <c r="Z233" s="107"/>
      <c r="AA233" s="107"/>
      <c r="AB233" s="107"/>
      <c r="AC233" s="107"/>
      <c r="AD233" s="107"/>
      <c r="AE233" s="107"/>
      <c r="AF233" s="107"/>
      <c r="AG233" s="107"/>
      <c r="AH233" s="107"/>
    </row>
    <row r="234" spans="1:34" x14ac:dyDescent="0.3">
      <c r="A234" s="173" t="s">
        <v>1596</v>
      </c>
      <c r="B234" s="173" t="s">
        <v>1966</v>
      </c>
      <c r="C234" s="173">
        <v>111712</v>
      </c>
      <c r="D234" s="176">
        <v>44918</v>
      </c>
      <c r="E234" s="177">
        <v>27.788499999999999</v>
      </c>
      <c r="F234" s="177">
        <v>-207.00790000000001</v>
      </c>
      <c r="G234" s="177">
        <v>-122.18510000000001</v>
      </c>
      <c r="H234" s="177">
        <v>-41.8249</v>
      </c>
      <c r="I234" s="177">
        <v>-26.109000000000002</v>
      </c>
      <c r="J234" s="177">
        <v>-5.2053000000000003</v>
      </c>
      <c r="K234" s="177">
        <v>4.4438000000000004</v>
      </c>
      <c r="L234" s="177">
        <v>9.4189000000000007</v>
      </c>
      <c r="M234" s="177">
        <v>28.162800000000001</v>
      </c>
      <c r="N234" s="177">
        <v>21.5398</v>
      </c>
      <c r="O234" s="177">
        <v>13.352600000000001</v>
      </c>
      <c r="P234" s="177">
        <v>5.7413999999999996</v>
      </c>
      <c r="Q234" s="177">
        <v>7.7015000000000002</v>
      </c>
      <c r="R234" s="177">
        <v>14.509499999999999</v>
      </c>
      <c r="T234" s="106"/>
      <c r="U234" s="107"/>
      <c r="V234" s="107"/>
      <c r="W234" s="107"/>
      <c r="X234" s="107"/>
      <c r="Y234" s="107"/>
      <c r="Z234" s="107"/>
      <c r="AA234" s="107"/>
      <c r="AB234" s="107"/>
      <c r="AC234" s="107"/>
      <c r="AD234" s="107"/>
      <c r="AE234" s="107"/>
      <c r="AF234" s="107"/>
      <c r="AG234" s="107"/>
      <c r="AH234" s="107"/>
    </row>
    <row r="235" spans="1:34" x14ac:dyDescent="0.3">
      <c r="A235" s="173" t="s">
        <v>1596</v>
      </c>
      <c r="B235" s="173" t="s">
        <v>1911</v>
      </c>
      <c r="C235" s="173">
        <v>150206</v>
      </c>
      <c r="D235" s="176">
        <v>44918</v>
      </c>
      <c r="E235" s="177">
        <v>41.516800000000003</v>
      </c>
      <c r="F235" s="177">
        <v>-169.41579999999999</v>
      </c>
      <c r="G235" s="177">
        <v>-105.6006</v>
      </c>
      <c r="H235" s="177">
        <v>-39.709699999999998</v>
      </c>
      <c r="I235" s="177">
        <v>-25.932200000000002</v>
      </c>
      <c r="J235" s="177">
        <v>-5.8880999999999997</v>
      </c>
      <c r="K235" s="177">
        <v>5.0380000000000003</v>
      </c>
      <c r="L235" s="177">
        <v>11.2265</v>
      </c>
      <c r="M235" s="177">
        <v>3.7745000000000002</v>
      </c>
      <c r="N235" s="177">
        <v>3.7279</v>
      </c>
      <c r="O235" s="177">
        <v>7.3764000000000003</v>
      </c>
      <c r="P235" s="177">
        <v>7.3414000000000001</v>
      </c>
      <c r="Q235" s="177">
        <v>9.2849000000000004</v>
      </c>
      <c r="R235" s="177">
        <v>6.3231000000000002</v>
      </c>
      <c r="T235" s="106"/>
      <c r="U235" s="107"/>
      <c r="V235" s="107"/>
      <c r="W235" s="107"/>
      <c r="X235" s="107"/>
      <c r="Y235" s="107"/>
      <c r="Z235" s="107"/>
      <c r="AA235" s="107"/>
      <c r="AB235" s="107"/>
      <c r="AC235" s="107"/>
      <c r="AD235" s="107"/>
      <c r="AE235" s="107"/>
      <c r="AF235" s="107"/>
      <c r="AG235" s="107"/>
      <c r="AH235" s="107"/>
    </row>
    <row r="236" spans="1:34" x14ac:dyDescent="0.3">
      <c r="A236" s="173" t="s">
        <v>1596</v>
      </c>
      <c r="B236" s="173" t="s">
        <v>1912</v>
      </c>
      <c r="C236" s="173">
        <v>150203</v>
      </c>
      <c r="D236" s="176">
        <v>44918</v>
      </c>
      <c r="E236" s="177">
        <v>35.409199999999998</v>
      </c>
      <c r="F236" s="177">
        <v>-170.928</v>
      </c>
      <c r="G236" s="177">
        <v>-107.1789</v>
      </c>
      <c r="H236" s="177">
        <v>-41.3001</v>
      </c>
      <c r="I236" s="177">
        <v>-27.523399999999999</v>
      </c>
      <c r="J236" s="177">
        <v>-7.4888000000000003</v>
      </c>
      <c r="K236" s="177">
        <v>3.3973</v>
      </c>
      <c r="L236" s="177">
        <v>9.6306999999999992</v>
      </c>
      <c r="M236" s="177">
        <v>2.2509999999999999</v>
      </c>
      <c r="N236" s="177">
        <v>2.1775000000000002</v>
      </c>
      <c r="O236" s="177">
        <v>5.6996000000000002</v>
      </c>
      <c r="P236" s="177">
        <v>5.5462999999999996</v>
      </c>
      <c r="Q236" s="177">
        <v>7.1696</v>
      </c>
      <c r="R236" s="177">
        <v>4.6094999999999997</v>
      </c>
      <c r="T236" s="106"/>
      <c r="U236" s="107"/>
      <c r="V236" s="107"/>
      <c r="W236" s="107"/>
      <c r="X236" s="107"/>
      <c r="Y236" s="107"/>
      <c r="Z236" s="107"/>
      <c r="AA236" s="107"/>
      <c r="AB236" s="107"/>
      <c r="AC236" s="107"/>
      <c r="AD236" s="107"/>
      <c r="AE236" s="107"/>
      <c r="AF236" s="107"/>
      <c r="AG236" s="107"/>
      <c r="AH236" s="107"/>
    </row>
    <row r="237" spans="1:34" x14ac:dyDescent="0.3">
      <c r="A237" s="173" t="s">
        <v>1596</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1596</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1596</v>
      </c>
      <c r="B239" s="173" t="s">
        <v>1471</v>
      </c>
      <c r="C239" s="173">
        <v>118309</v>
      </c>
      <c r="D239" s="176">
        <v>44918</v>
      </c>
      <c r="E239" s="177">
        <v>85.816199999999995</v>
      </c>
      <c r="F239" s="177">
        <v>-153.0266</v>
      </c>
      <c r="G239" s="177">
        <v>-96.361400000000003</v>
      </c>
      <c r="H239" s="177">
        <v>-38.228000000000002</v>
      </c>
      <c r="I239" s="177">
        <v>-20.122499999999999</v>
      </c>
      <c r="J239" s="177">
        <v>-4.0526</v>
      </c>
      <c r="K239" s="177">
        <v>6.2553999999999998</v>
      </c>
      <c r="L239" s="177">
        <v>11.7128</v>
      </c>
      <c r="M239" s="177">
        <v>4.4820000000000002</v>
      </c>
      <c r="N239" s="177">
        <v>3.8452999999999999</v>
      </c>
      <c r="O239" s="177">
        <v>9.8590999999999998</v>
      </c>
      <c r="P239" s="177">
        <v>9.0050000000000008</v>
      </c>
      <c r="Q239" s="177">
        <v>9.7033000000000005</v>
      </c>
      <c r="R239" s="177">
        <v>7.7271999999999998</v>
      </c>
      <c r="T239" s="106"/>
      <c r="U239" s="107"/>
      <c r="V239" s="107"/>
      <c r="W239" s="107"/>
      <c r="X239" s="107"/>
      <c r="Y239" s="107"/>
      <c r="Z239" s="107"/>
      <c r="AA239" s="107"/>
      <c r="AB239" s="107"/>
      <c r="AC239" s="107"/>
      <c r="AD239" s="107"/>
      <c r="AE239" s="107"/>
      <c r="AF239" s="107"/>
      <c r="AG239" s="107"/>
      <c r="AH239" s="107"/>
    </row>
    <row r="240" spans="1:34" x14ac:dyDescent="0.3">
      <c r="A240" s="173" t="s">
        <v>1596</v>
      </c>
      <c r="B240" s="173" t="s">
        <v>1489</v>
      </c>
      <c r="C240" s="173">
        <v>100601</v>
      </c>
      <c r="D240" s="176">
        <v>44918</v>
      </c>
      <c r="E240" s="177">
        <v>88.850986908484799</v>
      </c>
      <c r="F240" s="177">
        <v>-154.27809999999999</v>
      </c>
      <c r="G240" s="177">
        <v>-97.604799999999997</v>
      </c>
      <c r="H240" s="177">
        <v>-39.4392</v>
      </c>
      <c r="I240" s="177">
        <v>-21.347999999999999</v>
      </c>
      <c r="J240" s="177">
        <v>-5.2896999999999998</v>
      </c>
      <c r="K240" s="177">
        <v>4.9995000000000003</v>
      </c>
      <c r="L240" s="177">
        <v>10.402900000000001</v>
      </c>
      <c r="M240" s="177">
        <v>3.2166999999999999</v>
      </c>
      <c r="N240" s="177">
        <v>2.5621999999999998</v>
      </c>
      <c r="O240" s="177">
        <v>8.5449999999999999</v>
      </c>
      <c r="P240" s="177">
        <v>7.7827000000000002</v>
      </c>
      <c r="Q240" s="177">
        <v>8.3313000000000006</v>
      </c>
      <c r="R240" s="177">
        <v>6.3723999999999998</v>
      </c>
      <c r="T240" s="106"/>
      <c r="U240" s="107"/>
      <c r="V240" s="107"/>
      <c r="W240" s="107"/>
      <c r="X240" s="107"/>
      <c r="Y240" s="107"/>
      <c r="Z240" s="107"/>
      <c r="AA240" s="107"/>
      <c r="AB240" s="107"/>
      <c r="AC240" s="107"/>
      <c r="AD240" s="107"/>
      <c r="AE240" s="107"/>
      <c r="AF240" s="107"/>
      <c r="AG240" s="107"/>
      <c r="AH240" s="107"/>
    </row>
    <row r="241" spans="1:34" x14ac:dyDescent="0.3">
      <c r="A241" s="173" t="s">
        <v>1596</v>
      </c>
      <c r="B241" s="173" t="s">
        <v>1472</v>
      </c>
      <c r="C241" s="173">
        <v>118994</v>
      </c>
      <c r="D241" s="176">
        <v>44918</v>
      </c>
      <c r="E241" s="177">
        <v>49.673299999999998</v>
      </c>
      <c r="F241" s="177">
        <v>-160.43360000000001</v>
      </c>
      <c r="G241" s="177">
        <v>-91.548000000000002</v>
      </c>
      <c r="H241" s="177">
        <v>-30.555599999999998</v>
      </c>
      <c r="I241" s="177">
        <v>-16.9833</v>
      </c>
      <c r="J241" s="177">
        <v>0.66900000000000004</v>
      </c>
      <c r="K241" s="177">
        <v>8.2162000000000006</v>
      </c>
      <c r="L241" s="177">
        <v>10.8909</v>
      </c>
      <c r="M241" s="177">
        <v>3.3938999999999999</v>
      </c>
      <c r="N241" s="177">
        <v>4.4585999999999997</v>
      </c>
      <c r="O241" s="177">
        <v>8.0864999999999991</v>
      </c>
      <c r="P241" s="177">
        <v>5.6166</v>
      </c>
      <c r="Q241" s="177">
        <v>8.1483000000000008</v>
      </c>
      <c r="R241" s="177">
        <v>6.7312000000000003</v>
      </c>
      <c r="T241" s="106"/>
      <c r="U241" s="107"/>
      <c r="V241" s="107"/>
      <c r="W241" s="107"/>
      <c r="X241" s="107"/>
      <c r="Y241" s="107"/>
      <c r="Z241" s="107"/>
      <c r="AA241" s="107"/>
      <c r="AB241" s="107"/>
      <c r="AC241" s="107"/>
      <c r="AD241" s="107"/>
      <c r="AE241" s="107"/>
      <c r="AF241" s="107"/>
      <c r="AG241" s="107"/>
      <c r="AH241" s="107"/>
    </row>
    <row r="242" spans="1:34" x14ac:dyDescent="0.3">
      <c r="A242" s="173" t="s">
        <v>1596</v>
      </c>
      <c r="B242" s="173" t="s">
        <v>1490</v>
      </c>
      <c r="C242" s="173">
        <v>102448</v>
      </c>
      <c r="D242" s="176">
        <v>44918</v>
      </c>
      <c r="E242" s="177">
        <v>44.839500000000001</v>
      </c>
      <c r="F242" s="177">
        <v>-161.03110000000001</v>
      </c>
      <c r="G242" s="177">
        <v>-92.121899999999997</v>
      </c>
      <c r="H242" s="177">
        <v>-31.140799999999999</v>
      </c>
      <c r="I242" s="177">
        <v>-17.568200000000001</v>
      </c>
      <c r="J242" s="177">
        <v>7.0599999999999996E-2</v>
      </c>
      <c r="K242" s="177">
        <v>7.5552999999999999</v>
      </c>
      <c r="L242" s="177">
        <v>10.192500000000001</v>
      </c>
      <c r="M242" s="177">
        <v>2.7191999999999998</v>
      </c>
      <c r="N242" s="177">
        <v>3.7597999999999998</v>
      </c>
      <c r="O242" s="177">
        <v>6.6837999999999997</v>
      </c>
      <c r="P242" s="177">
        <v>4.1748000000000003</v>
      </c>
      <c r="Q242" s="177">
        <v>8.4274000000000004</v>
      </c>
      <c r="R242" s="177">
        <v>5.5189000000000004</v>
      </c>
      <c r="T242" s="106"/>
      <c r="U242" s="107"/>
      <c r="V242" s="107"/>
      <c r="W242" s="107"/>
      <c r="X242" s="107"/>
      <c r="Y242" s="107"/>
      <c r="Z242" s="107"/>
      <c r="AA242" s="107"/>
      <c r="AB242" s="107"/>
      <c r="AC242" s="107"/>
      <c r="AD242" s="107"/>
      <c r="AE242" s="107"/>
      <c r="AF242" s="107"/>
      <c r="AG242" s="107"/>
      <c r="AH242" s="107"/>
    </row>
    <row r="243" spans="1:34" x14ac:dyDescent="0.3">
      <c r="A243" s="173" t="s">
        <v>1596</v>
      </c>
      <c r="B243" s="173" t="s">
        <v>1491</v>
      </c>
      <c r="C243" s="173">
        <v>100948</v>
      </c>
      <c r="D243" s="176">
        <v>44918</v>
      </c>
      <c r="E243" s="177">
        <v>70.270799999999994</v>
      </c>
      <c r="F243" s="177">
        <v>-185.935</v>
      </c>
      <c r="G243" s="177">
        <v>-112.3762</v>
      </c>
      <c r="H243" s="177">
        <v>-45.3992</v>
      </c>
      <c r="I243" s="177">
        <v>-26.714700000000001</v>
      </c>
      <c r="J243" s="177">
        <v>-5.3970000000000002</v>
      </c>
      <c r="K243" s="177">
        <v>7.4523000000000001</v>
      </c>
      <c r="L243" s="177">
        <v>12.2646</v>
      </c>
      <c r="M243" s="177">
        <v>5.2206000000000001</v>
      </c>
      <c r="N243" s="177">
        <v>3.74</v>
      </c>
      <c r="O243" s="177">
        <v>6.1920999999999999</v>
      </c>
      <c r="P243" s="177">
        <v>5.7888999999999999</v>
      </c>
      <c r="Q243" s="177">
        <v>9.1586999999999996</v>
      </c>
      <c r="R243" s="177">
        <v>6.0857000000000001</v>
      </c>
      <c r="T243" s="106"/>
      <c r="U243" s="107"/>
      <c r="V243" s="107"/>
      <c r="W243" s="107"/>
      <c r="X243" s="107"/>
      <c r="Y243" s="107"/>
      <c r="Z243" s="107"/>
      <c r="AA243" s="107"/>
      <c r="AB243" s="107"/>
      <c r="AC243" s="107"/>
      <c r="AD243" s="107"/>
      <c r="AE243" s="107"/>
      <c r="AF243" s="107"/>
      <c r="AG243" s="107"/>
      <c r="AH243" s="107"/>
    </row>
    <row r="244" spans="1:34" x14ac:dyDescent="0.3">
      <c r="A244" s="173" t="s">
        <v>1596</v>
      </c>
      <c r="B244" s="173" t="s">
        <v>1473</v>
      </c>
      <c r="C244" s="173">
        <v>118574</v>
      </c>
      <c r="D244" s="176">
        <v>44918</v>
      </c>
      <c r="E244" s="177">
        <v>75.799800000000005</v>
      </c>
      <c r="F244" s="177">
        <v>-185.0248</v>
      </c>
      <c r="G244" s="177">
        <v>-111.5026</v>
      </c>
      <c r="H244" s="177">
        <v>-44.536299999999997</v>
      </c>
      <c r="I244" s="177">
        <v>-25.8673</v>
      </c>
      <c r="J244" s="177">
        <v>-4.5590000000000002</v>
      </c>
      <c r="K244" s="177">
        <v>8.3015000000000008</v>
      </c>
      <c r="L244" s="177">
        <v>13.1441</v>
      </c>
      <c r="M244" s="177">
        <v>6.0887000000000002</v>
      </c>
      <c r="N244" s="177">
        <v>4.6078999999999999</v>
      </c>
      <c r="O244" s="177">
        <v>7.0509000000000004</v>
      </c>
      <c r="P244" s="177">
        <v>6.6025</v>
      </c>
      <c r="Q244" s="177">
        <v>8.8687000000000005</v>
      </c>
      <c r="R244" s="177">
        <v>6.9192</v>
      </c>
      <c r="T244" s="106"/>
      <c r="U244" s="107"/>
      <c r="V244" s="107"/>
      <c r="W244" s="107"/>
      <c r="X244" s="107"/>
      <c r="Y244" s="107"/>
      <c r="Z244" s="107"/>
      <c r="AA244" s="107"/>
      <c r="AB244" s="107"/>
      <c r="AC244" s="107"/>
      <c r="AD244" s="107"/>
      <c r="AE244" s="107"/>
      <c r="AF244" s="107"/>
      <c r="AG244" s="107"/>
      <c r="AH244" s="107"/>
    </row>
    <row r="245" spans="1:34" x14ac:dyDescent="0.3">
      <c r="A245" s="173" t="s">
        <v>1596</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1596</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1596</v>
      </c>
      <c r="B247" s="173" t="s">
        <v>1493</v>
      </c>
      <c r="C247" s="173">
        <v>102147</v>
      </c>
      <c r="D247" s="176">
        <v>44918</v>
      </c>
      <c r="E247" s="177">
        <v>62.440800000000003</v>
      </c>
      <c r="F247" s="177">
        <v>-200.56290000000001</v>
      </c>
      <c r="G247" s="177">
        <v>-128.9736</v>
      </c>
      <c r="H247" s="177">
        <v>-48.865699999999997</v>
      </c>
      <c r="I247" s="177">
        <v>-27.886500000000002</v>
      </c>
      <c r="J247" s="177">
        <v>-4.5715000000000003</v>
      </c>
      <c r="K247" s="177">
        <v>9.6023999999999994</v>
      </c>
      <c r="L247" s="177">
        <v>14.3879</v>
      </c>
      <c r="M247" s="177">
        <v>6.1006999999999998</v>
      </c>
      <c r="N247" s="177">
        <v>5.5583</v>
      </c>
      <c r="O247" s="177">
        <v>9.6461000000000006</v>
      </c>
      <c r="P247" s="177">
        <v>7.0213000000000001</v>
      </c>
      <c r="Q247" s="177">
        <v>10.117100000000001</v>
      </c>
      <c r="R247" s="177">
        <v>9.6362000000000005</v>
      </c>
      <c r="T247" s="106"/>
      <c r="U247" s="107"/>
      <c r="V247" s="107"/>
      <c r="W247" s="107"/>
      <c r="X247" s="107"/>
      <c r="Y247" s="107"/>
      <c r="Z247" s="107"/>
      <c r="AA247" s="107"/>
      <c r="AB247" s="107"/>
      <c r="AC247" s="107"/>
      <c r="AD247" s="107"/>
      <c r="AE247" s="107"/>
      <c r="AF247" s="107"/>
      <c r="AG247" s="107"/>
      <c r="AH247" s="107"/>
    </row>
    <row r="248" spans="1:34" x14ac:dyDescent="0.3">
      <c r="A248" s="173" t="s">
        <v>1596</v>
      </c>
      <c r="B248" s="173" t="s">
        <v>1475</v>
      </c>
      <c r="C248" s="173">
        <v>119118</v>
      </c>
      <c r="D248" s="176">
        <v>44918</v>
      </c>
      <c r="E248" s="177">
        <v>65.534599999999998</v>
      </c>
      <c r="F248" s="177">
        <v>-200.12549999999999</v>
      </c>
      <c r="G248" s="177">
        <v>-128.51060000000001</v>
      </c>
      <c r="H248" s="177">
        <v>-48.399700000000003</v>
      </c>
      <c r="I248" s="177">
        <v>-27.417300000000001</v>
      </c>
      <c r="J248" s="177">
        <v>-4.0910000000000002</v>
      </c>
      <c r="K248" s="177">
        <v>10.095599999999999</v>
      </c>
      <c r="L248" s="177">
        <v>14.904199999999999</v>
      </c>
      <c r="M248" s="177">
        <v>6.5734000000000004</v>
      </c>
      <c r="N248" s="177">
        <v>6.0502000000000002</v>
      </c>
      <c r="O248" s="177">
        <v>10.1197</v>
      </c>
      <c r="P248" s="177">
        <v>7.5247000000000002</v>
      </c>
      <c r="Q248" s="177">
        <v>9.5065000000000008</v>
      </c>
      <c r="R248" s="177">
        <v>10.1248</v>
      </c>
      <c r="T248" s="106"/>
      <c r="U248" s="107"/>
      <c r="V248" s="107"/>
      <c r="W248" s="107"/>
      <c r="X248" s="107"/>
      <c r="Y248" s="107"/>
      <c r="Z248" s="107"/>
      <c r="AA248" s="107"/>
      <c r="AB248" s="107"/>
      <c r="AC248" s="107"/>
      <c r="AD248" s="107"/>
      <c r="AE248" s="107"/>
      <c r="AF248" s="107"/>
      <c r="AG248" s="107"/>
      <c r="AH248" s="107"/>
    </row>
    <row r="249" spans="1:34" x14ac:dyDescent="0.3">
      <c r="A249" s="173" t="s">
        <v>1596</v>
      </c>
      <c r="B249" s="173" t="s">
        <v>2024</v>
      </c>
      <c r="C249" s="173">
        <v>102262</v>
      </c>
      <c r="D249" s="176">
        <v>44918</v>
      </c>
      <c r="E249" s="177">
        <v>46.232999999999997</v>
      </c>
      <c r="F249" s="177">
        <v>-220.4255</v>
      </c>
      <c r="G249" s="177">
        <v>-129.47669999999999</v>
      </c>
      <c r="H249" s="177">
        <v>-53.988199999999999</v>
      </c>
      <c r="I249" s="177">
        <v>-33.714599999999997</v>
      </c>
      <c r="J249" s="177">
        <v>-8.3242999999999991</v>
      </c>
      <c r="K249" s="177">
        <v>4.7428999999999997</v>
      </c>
      <c r="L249" s="177">
        <v>9.3775999999999993</v>
      </c>
      <c r="M249" s="177">
        <v>0.4592</v>
      </c>
      <c r="N249" s="177">
        <v>0.39329999999999998</v>
      </c>
      <c r="O249" s="177">
        <v>6.2035</v>
      </c>
      <c r="P249" s="177">
        <v>5.4059999999999997</v>
      </c>
      <c r="Q249" s="177">
        <v>8.4657999999999998</v>
      </c>
      <c r="R249" s="177">
        <v>4.3878000000000004</v>
      </c>
      <c r="T249" s="106"/>
      <c r="U249" s="107"/>
      <c r="V249" s="107"/>
      <c r="W249" s="107"/>
      <c r="X249" s="107"/>
      <c r="Y249" s="107"/>
      <c r="Z249" s="107"/>
      <c r="AA249" s="107"/>
      <c r="AB249" s="107"/>
      <c r="AC249" s="107"/>
      <c r="AD249" s="107"/>
      <c r="AE249" s="107"/>
      <c r="AF249" s="107"/>
      <c r="AG249" s="107"/>
      <c r="AH249" s="107"/>
    </row>
    <row r="250" spans="1:34" x14ac:dyDescent="0.3">
      <c r="A250" s="173" t="s">
        <v>1596</v>
      </c>
      <c r="B250" s="173" t="s">
        <v>2025</v>
      </c>
      <c r="C250" s="173">
        <v>120073</v>
      </c>
      <c r="D250" s="176">
        <v>44918</v>
      </c>
      <c r="E250" s="177">
        <v>50.633800000000001</v>
      </c>
      <c r="F250" s="177">
        <v>-219.1876</v>
      </c>
      <c r="G250" s="177">
        <v>-128.2449</v>
      </c>
      <c r="H250" s="177">
        <v>-52.763300000000001</v>
      </c>
      <c r="I250" s="177">
        <v>-32.482100000000003</v>
      </c>
      <c r="J250" s="177">
        <v>-7.0853999999999999</v>
      </c>
      <c r="K250" s="177">
        <v>6.0369999999999999</v>
      </c>
      <c r="L250" s="177">
        <v>10.728300000000001</v>
      </c>
      <c r="M250" s="177">
        <v>1.7566999999999999</v>
      </c>
      <c r="N250" s="177">
        <v>1.7235</v>
      </c>
      <c r="O250" s="177">
        <v>7.8766999999999996</v>
      </c>
      <c r="P250" s="177">
        <v>6.7670000000000003</v>
      </c>
      <c r="Q250" s="177">
        <v>8.3748000000000005</v>
      </c>
      <c r="R250" s="177">
        <v>5.9028</v>
      </c>
      <c r="T250" s="106"/>
      <c r="U250" s="107"/>
      <c r="V250" s="107"/>
      <c r="W250" s="107"/>
      <c r="X250" s="107"/>
      <c r="Y250" s="107"/>
      <c r="Z250" s="107"/>
      <c r="AA250" s="107"/>
      <c r="AB250" s="107"/>
      <c r="AC250" s="107"/>
      <c r="AD250" s="107"/>
      <c r="AE250" s="107"/>
      <c r="AF250" s="107"/>
      <c r="AG250" s="107"/>
      <c r="AH250" s="107"/>
    </row>
    <row r="251" spans="1:34" x14ac:dyDescent="0.3">
      <c r="A251" s="173" t="s">
        <v>1596</v>
      </c>
      <c r="B251" s="173" t="s">
        <v>1676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1596</v>
      </c>
      <c r="B252" s="173" t="s">
        <v>1677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1596</v>
      </c>
      <c r="B253" s="173" t="s">
        <v>1494</v>
      </c>
      <c r="C253" s="173">
        <v>102330</v>
      </c>
      <c r="D253" s="176">
        <v>44918</v>
      </c>
      <c r="E253" s="177">
        <v>57.972900000000003</v>
      </c>
      <c r="F253" s="177">
        <v>-133.3648</v>
      </c>
      <c r="G253" s="177">
        <v>-79.831299999999999</v>
      </c>
      <c r="H253" s="177">
        <v>-31.113600000000002</v>
      </c>
      <c r="I253" s="177">
        <v>-18.087199999999999</v>
      </c>
      <c r="J253" s="177">
        <v>-0.45100000000000001</v>
      </c>
      <c r="K253" s="177">
        <v>5.6452</v>
      </c>
      <c r="L253" s="177">
        <v>11.4613</v>
      </c>
      <c r="M253" s="177">
        <v>5.8941999999999997</v>
      </c>
      <c r="N253" s="177">
        <v>5.3452999999999999</v>
      </c>
      <c r="O253" s="177">
        <v>8.5421999999999993</v>
      </c>
      <c r="P253" s="177">
        <v>7.9771999999999998</v>
      </c>
      <c r="Q253" s="177">
        <v>9.8286999999999995</v>
      </c>
      <c r="R253" s="177">
        <v>7.6275000000000004</v>
      </c>
      <c r="T253" s="106"/>
      <c r="U253" s="107"/>
      <c r="V253" s="107"/>
      <c r="W253" s="107"/>
      <c r="X253" s="107"/>
      <c r="Y253" s="107"/>
      <c r="Z253" s="107"/>
      <c r="AA253" s="107"/>
      <c r="AB253" s="107"/>
      <c r="AC253" s="107"/>
      <c r="AD253" s="107"/>
      <c r="AE253" s="107"/>
      <c r="AF253" s="107"/>
      <c r="AG253" s="107"/>
      <c r="AH253" s="107"/>
    </row>
    <row r="254" spans="1:34" x14ac:dyDescent="0.3">
      <c r="A254" s="173" t="s">
        <v>1596</v>
      </c>
      <c r="B254" s="173" t="s">
        <v>1476</v>
      </c>
      <c r="C254" s="173">
        <v>120616</v>
      </c>
      <c r="D254" s="176">
        <v>44918</v>
      </c>
      <c r="E254" s="177">
        <v>62.559800000000003</v>
      </c>
      <c r="F254" s="177">
        <v>-132.59960000000001</v>
      </c>
      <c r="G254" s="177">
        <v>-79.083500000000001</v>
      </c>
      <c r="H254" s="177">
        <v>-30.369399999999999</v>
      </c>
      <c r="I254" s="177">
        <v>-17.337199999999999</v>
      </c>
      <c r="J254" s="177">
        <v>0.30349999999999999</v>
      </c>
      <c r="K254" s="177">
        <v>6.4116999999999997</v>
      </c>
      <c r="L254" s="177">
        <v>12.260899999999999</v>
      </c>
      <c r="M254" s="177">
        <v>6.6866000000000003</v>
      </c>
      <c r="N254" s="177">
        <v>6.1524999999999999</v>
      </c>
      <c r="O254" s="177">
        <v>9.4129000000000005</v>
      </c>
      <c r="P254" s="177">
        <v>8.7924000000000007</v>
      </c>
      <c r="Q254" s="177">
        <v>10.5403</v>
      </c>
      <c r="R254" s="177">
        <v>8.5363000000000007</v>
      </c>
      <c r="T254" s="106"/>
      <c r="U254" s="107"/>
      <c r="V254" s="107"/>
      <c r="W254" s="107"/>
      <c r="X254" s="107"/>
      <c r="Y254" s="107"/>
      <c r="Z254" s="107"/>
      <c r="AA254" s="107"/>
      <c r="AB254" s="107"/>
      <c r="AC254" s="107"/>
      <c r="AD254" s="107"/>
      <c r="AE254" s="107"/>
      <c r="AF254" s="107"/>
      <c r="AG254" s="107"/>
      <c r="AH254" s="107"/>
    </row>
    <row r="255" spans="1:34" x14ac:dyDescent="0.3">
      <c r="A255" s="173" t="s">
        <v>1596</v>
      </c>
      <c r="B255" s="173" t="s">
        <v>1477</v>
      </c>
      <c r="C255" s="173">
        <v>118491</v>
      </c>
      <c r="D255" s="176">
        <v>44918</v>
      </c>
      <c r="E255" s="177">
        <v>28.276800000000001</v>
      </c>
      <c r="F255" s="177">
        <v>-177.77809999999999</v>
      </c>
      <c r="G255" s="177">
        <v>-105.3142</v>
      </c>
      <c r="H255" s="177">
        <v>-38.202599999999997</v>
      </c>
      <c r="I255" s="177">
        <v>-25.7258</v>
      </c>
      <c r="J255" s="177">
        <v>-6.9093999999999998</v>
      </c>
      <c r="K255" s="177">
        <v>1.4420999999999999</v>
      </c>
      <c r="L255" s="177">
        <v>6.8425000000000002</v>
      </c>
      <c r="M255" s="177">
        <v>0.79800000000000004</v>
      </c>
      <c r="N255" s="177">
        <v>0.90959999999999996</v>
      </c>
      <c r="O255" s="177">
        <v>5.5522999999999998</v>
      </c>
      <c r="P255" s="177">
        <v>5.6401000000000003</v>
      </c>
      <c r="Q255" s="177">
        <v>8.1708999999999996</v>
      </c>
      <c r="R255" s="177">
        <v>4.1182999999999996</v>
      </c>
      <c r="T255" s="106"/>
      <c r="U255" s="107"/>
      <c r="V255" s="107"/>
      <c r="W255" s="107"/>
      <c r="X255" s="107"/>
      <c r="Y255" s="107"/>
      <c r="Z255" s="107"/>
      <c r="AA255" s="107"/>
      <c r="AB255" s="107"/>
      <c r="AC255" s="107"/>
      <c r="AD255" s="107"/>
      <c r="AE255" s="107"/>
      <c r="AF255" s="107"/>
      <c r="AG255" s="107"/>
      <c r="AH255" s="107"/>
    </row>
    <row r="256" spans="1:34" x14ac:dyDescent="0.3">
      <c r="A256" s="173" t="s">
        <v>1596</v>
      </c>
      <c r="B256" s="173" t="s">
        <v>1495</v>
      </c>
      <c r="C256" s="173">
        <v>112353</v>
      </c>
      <c r="D256" s="176">
        <v>44918</v>
      </c>
      <c r="E256" s="177">
        <v>25.8767</v>
      </c>
      <c r="F256" s="177">
        <v>-178.8218</v>
      </c>
      <c r="G256" s="177">
        <v>-106.26439999999999</v>
      </c>
      <c r="H256" s="177">
        <v>-39.138500000000001</v>
      </c>
      <c r="I256" s="177">
        <v>-26.665700000000001</v>
      </c>
      <c r="J256" s="177">
        <v>-7.8479999999999999</v>
      </c>
      <c r="K256" s="177">
        <v>0.49509999999999998</v>
      </c>
      <c r="L256" s="177">
        <v>5.8667999999999996</v>
      </c>
      <c r="M256" s="177">
        <v>-0.14399999999999999</v>
      </c>
      <c r="N256" s="177">
        <v>-4.3299999999999998E-2</v>
      </c>
      <c r="O256" s="177">
        <v>4.5689000000000002</v>
      </c>
      <c r="P256" s="177">
        <v>4.6933999999999996</v>
      </c>
      <c r="Q256" s="177">
        <v>7.6901000000000002</v>
      </c>
      <c r="R256" s="177">
        <v>3.1442000000000001</v>
      </c>
      <c r="T256" s="106"/>
      <c r="U256" s="107"/>
      <c r="V256" s="107"/>
      <c r="W256" s="107"/>
      <c r="X256" s="107"/>
      <c r="Y256" s="107"/>
      <c r="Z256" s="107"/>
      <c r="AA256" s="107"/>
      <c r="AB256" s="107"/>
      <c r="AC256" s="107"/>
      <c r="AD256" s="107"/>
      <c r="AE256" s="107"/>
      <c r="AF256" s="107"/>
      <c r="AG256" s="107"/>
      <c r="AH256" s="107"/>
    </row>
    <row r="257" spans="1:34" x14ac:dyDescent="0.3">
      <c r="A257" s="173" t="s">
        <v>1596</v>
      </c>
      <c r="B257" s="173" t="s">
        <v>1478</v>
      </c>
      <c r="C257" s="173">
        <v>135689</v>
      </c>
      <c r="D257" s="176"/>
      <c r="E257" s="177"/>
      <c r="F257" s="177"/>
      <c r="G257" s="177"/>
      <c r="H257" s="177"/>
      <c r="I257" s="177"/>
      <c r="J257" s="177"/>
      <c r="K257" s="177"/>
      <c r="L257" s="177"/>
      <c r="M257" s="177"/>
      <c r="N257" s="177"/>
      <c r="O257" s="177"/>
      <c r="P257" s="177"/>
      <c r="Q257" s="177"/>
      <c r="R257" s="177"/>
      <c r="S257" t="s">
        <v>1811</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1596</v>
      </c>
      <c r="B258" s="173" t="s">
        <v>1496</v>
      </c>
      <c r="C258" s="173">
        <v>135692</v>
      </c>
      <c r="D258" s="176"/>
      <c r="E258" s="177"/>
      <c r="F258" s="177"/>
      <c r="G258" s="177"/>
      <c r="H258" s="177"/>
      <c r="I258" s="177"/>
      <c r="J258" s="177"/>
      <c r="K258" s="177"/>
      <c r="L258" s="177"/>
      <c r="M258" s="177"/>
      <c r="N258" s="177"/>
      <c r="O258" s="177"/>
      <c r="P258" s="177"/>
      <c r="Q258" s="177"/>
      <c r="R258" s="177"/>
      <c r="S258" t="s">
        <v>1811</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1596</v>
      </c>
      <c r="B259" s="173" t="s">
        <v>1497</v>
      </c>
      <c r="C259" s="173">
        <v>114859</v>
      </c>
      <c r="D259" s="176">
        <v>44918</v>
      </c>
      <c r="E259" s="177">
        <v>44.278500000000001</v>
      </c>
      <c r="F259" s="177">
        <v>-204.7619</v>
      </c>
      <c r="G259" s="177">
        <v>-134.75219999999999</v>
      </c>
      <c r="H259" s="177">
        <v>-52.782499999999999</v>
      </c>
      <c r="I259" s="177">
        <v>-31.159500000000001</v>
      </c>
      <c r="J259" s="177">
        <v>-5.2882999999999996</v>
      </c>
      <c r="K259" s="177">
        <v>4.7283999999999997</v>
      </c>
      <c r="L259" s="177">
        <v>13.5344</v>
      </c>
      <c r="M259" s="177">
        <v>5.0762999999999998</v>
      </c>
      <c r="N259" s="177">
        <v>3.7637999999999998</v>
      </c>
      <c r="O259" s="177">
        <v>10.1465</v>
      </c>
      <c r="P259" s="177">
        <v>8.1331000000000007</v>
      </c>
      <c r="Q259" s="177">
        <v>8.1143000000000001</v>
      </c>
      <c r="R259" s="177">
        <v>8.8033000000000001</v>
      </c>
      <c r="T259" s="106"/>
      <c r="U259" s="107"/>
      <c r="V259" s="107"/>
      <c r="W259" s="107"/>
      <c r="X259" s="107"/>
      <c r="Y259" s="107"/>
      <c r="Z259" s="107"/>
      <c r="AA259" s="107"/>
      <c r="AB259" s="107"/>
      <c r="AC259" s="107"/>
      <c r="AD259" s="107"/>
      <c r="AE259" s="107"/>
      <c r="AF259" s="107"/>
      <c r="AG259" s="107"/>
      <c r="AH259" s="107"/>
    </row>
    <row r="260" spans="1:34" x14ac:dyDescent="0.3">
      <c r="A260" s="173" t="s">
        <v>1596</v>
      </c>
      <c r="B260" s="173" t="s">
        <v>1479</v>
      </c>
      <c r="C260" s="173">
        <v>120154</v>
      </c>
      <c r="D260" s="176">
        <v>44918</v>
      </c>
      <c r="E260" s="177">
        <v>49.506799999999998</v>
      </c>
      <c r="F260" s="177">
        <v>-203.37979999999999</v>
      </c>
      <c r="G260" s="177">
        <v>-133.417</v>
      </c>
      <c r="H260" s="177">
        <v>-51.423400000000001</v>
      </c>
      <c r="I260" s="177">
        <v>-29.809699999999999</v>
      </c>
      <c r="J260" s="177">
        <v>-3.9243000000000001</v>
      </c>
      <c r="K260" s="177">
        <v>6.1205999999999996</v>
      </c>
      <c r="L260" s="177">
        <v>15.010899999999999</v>
      </c>
      <c r="M260" s="177">
        <v>6.5225</v>
      </c>
      <c r="N260" s="177">
        <v>5.2152000000000003</v>
      </c>
      <c r="O260" s="177">
        <v>11.568899999999999</v>
      </c>
      <c r="P260" s="177">
        <v>9.5081000000000007</v>
      </c>
      <c r="Q260" s="177">
        <v>10.5419</v>
      </c>
      <c r="R260" s="177">
        <v>10.2791</v>
      </c>
      <c r="T260" s="106"/>
      <c r="U260" s="107"/>
      <c r="V260" s="107"/>
      <c r="W260" s="107"/>
      <c r="X260" s="107"/>
      <c r="Y260" s="107"/>
      <c r="Z260" s="107"/>
      <c r="AA260" s="107"/>
      <c r="AB260" s="107"/>
      <c r="AC260" s="107"/>
      <c r="AD260" s="107"/>
      <c r="AE260" s="107"/>
      <c r="AF260" s="107"/>
      <c r="AG260" s="107"/>
      <c r="AH260" s="107"/>
    </row>
    <row r="261" spans="1:34" x14ac:dyDescent="0.3">
      <c r="A261" s="173" t="s">
        <v>1596</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1596</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1596</v>
      </c>
      <c r="B263" s="173" t="s">
        <v>1499</v>
      </c>
      <c r="C263" s="173">
        <v>101869</v>
      </c>
      <c r="D263" s="176">
        <v>44918</v>
      </c>
      <c r="E263" s="177">
        <v>68.368300000000005</v>
      </c>
      <c r="F263" s="177">
        <v>-125.0304</v>
      </c>
      <c r="G263" s="177">
        <v>-68.059700000000007</v>
      </c>
      <c r="H263" s="177">
        <v>-26.308599999999998</v>
      </c>
      <c r="I263" s="177">
        <v>-21.635300000000001</v>
      </c>
      <c r="J263" s="177">
        <v>-6.0876000000000001</v>
      </c>
      <c r="K263" s="177">
        <v>6.9070999999999998</v>
      </c>
      <c r="L263" s="177">
        <v>8.4153000000000002</v>
      </c>
      <c r="M263" s="177">
        <v>2.1924999999999999</v>
      </c>
      <c r="N263" s="177">
        <v>1.1954</v>
      </c>
      <c r="O263" s="177">
        <v>5.9059999999999997</v>
      </c>
      <c r="P263" s="177">
        <v>5.6688999999999998</v>
      </c>
      <c r="Q263" s="177">
        <v>8.0782000000000007</v>
      </c>
      <c r="R263" s="177">
        <v>4.3414000000000001</v>
      </c>
      <c r="T263" s="106"/>
      <c r="U263" s="107"/>
      <c r="V263" s="107"/>
      <c r="W263" s="107"/>
      <c r="X263" s="107"/>
      <c r="Y263" s="107"/>
      <c r="Z263" s="107"/>
      <c r="AA263" s="107"/>
      <c r="AB263" s="107"/>
      <c r="AC263" s="107"/>
      <c r="AD263" s="107"/>
      <c r="AE263" s="107"/>
      <c r="AF263" s="107"/>
      <c r="AG263" s="107"/>
      <c r="AH263" s="107"/>
    </row>
    <row r="264" spans="1:34" x14ac:dyDescent="0.3">
      <c r="A264" s="173" t="s">
        <v>1596</v>
      </c>
      <c r="B264" s="173" t="s">
        <v>1481</v>
      </c>
      <c r="C264" s="173">
        <v>120276</v>
      </c>
      <c r="D264" s="176">
        <v>44918</v>
      </c>
      <c r="E264" s="177">
        <v>73.964500000000001</v>
      </c>
      <c r="F264" s="177">
        <v>-124.0817</v>
      </c>
      <c r="G264" s="177">
        <v>-67.151799999999994</v>
      </c>
      <c r="H264" s="177">
        <v>-25.395700000000001</v>
      </c>
      <c r="I264" s="177">
        <v>-20.722300000000001</v>
      </c>
      <c r="J264" s="177">
        <v>-5.1726000000000001</v>
      </c>
      <c r="K264" s="177">
        <v>7.8399000000000001</v>
      </c>
      <c r="L264" s="177">
        <v>9.3747000000000007</v>
      </c>
      <c r="M264" s="177">
        <v>3.1331000000000002</v>
      </c>
      <c r="N264" s="177">
        <v>2.1358999999999999</v>
      </c>
      <c r="O264" s="177">
        <v>6.8771000000000004</v>
      </c>
      <c r="P264" s="177">
        <v>6.5975000000000001</v>
      </c>
      <c r="Q264" s="177">
        <v>7.6947999999999999</v>
      </c>
      <c r="R264" s="177">
        <v>5.2477</v>
      </c>
      <c r="T264" s="106"/>
      <c r="U264" s="107"/>
      <c r="V264" s="107"/>
      <c r="W264" s="107"/>
      <c r="X264" s="107"/>
      <c r="Y264" s="107"/>
      <c r="Z264" s="107"/>
      <c r="AA264" s="107"/>
      <c r="AB264" s="107"/>
      <c r="AC264" s="107"/>
      <c r="AD264" s="107"/>
      <c r="AE264" s="107"/>
      <c r="AF264" s="107"/>
      <c r="AG264" s="107"/>
      <c r="AH264" s="107"/>
    </row>
    <row r="265" spans="1:34" x14ac:dyDescent="0.3">
      <c r="A265" s="173" t="s">
        <v>1596</v>
      </c>
      <c r="B265" s="173" t="s">
        <v>1818</v>
      </c>
      <c r="C265" s="173">
        <v>119156</v>
      </c>
      <c r="D265" s="176">
        <v>44918</v>
      </c>
      <c r="E265" s="177">
        <v>26.4755</v>
      </c>
      <c r="F265" s="177">
        <v>-116.3978</v>
      </c>
      <c r="G265" s="177">
        <v>-68.316100000000006</v>
      </c>
      <c r="H265" s="177">
        <v>-17.880400000000002</v>
      </c>
      <c r="I265" s="177">
        <v>-11.675700000000001</v>
      </c>
      <c r="J265" s="177">
        <v>-0.66600000000000004</v>
      </c>
      <c r="K265" s="177">
        <v>7.3371000000000004</v>
      </c>
      <c r="L265" s="177">
        <v>11.1181</v>
      </c>
      <c r="M265" s="177">
        <v>5.4687999999999999</v>
      </c>
      <c r="N265" s="177">
        <v>4.7784000000000004</v>
      </c>
      <c r="O265" s="177">
        <v>6.3738000000000001</v>
      </c>
      <c r="P265" s="177">
        <v>6.4848999999999997</v>
      </c>
      <c r="Q265" s="177">
        <v>8.3116000000000003</v>
      </c>
      <c r="R265" s="177">
        <v>6.4390999999999998</v>
      </c>
      <c r="T265" s="106"/>
      <c r="U265" s="107"/>
      <c r="V265" s="107"/>
      <c r="W265" s="107"/>
      <c r="X265" s="107"/>
      <c r="Y265" s="107"/>
      <c r="Z265" s="107"/>
      <c r="AA265" s="107"/>
      <c r="AB265" s="107"/>
      <c r="AC265" s="107"/>
      <c r="AD265" s="107"/>
      <c r="AE265" s="107"/>
      <c r="AF265" s="107"/>
      <c r="AG265" s="107"/>
      <c r="AH265" s="107"/>
    </row>
    <row r="266" spans="1:34" x14ac:dyDescent="0.3">
      <c r="A266" s="173" t="s">
        <v>1596</v>
      </c>
      <c r="B266" s="173" t="s">
        <v>1819</v>
      </c>
      <c r="C266" s="173">
        <v>113142</v>
      </c>
      <c r="D266" s="176">
        <v>44918</v>
      </c>
      <c r="E266" s="177">
        <v>22.7028</v>
      </c>
      <c r="F266" s="177">
        <v>-118.26609999999999</v>
      </c>
      <c r="G266" s="177">
        <v>-70.119399999999999</v>
      </c>
      <c r="H266" s="177">
        <v>-19.654800000000002</v>
      </c>
      <c r="I266" s="177">
        <v>-13.4353</v>
      </c>
      <c r="J266" s="177">
        <v>-2.4335</v>
      </c>
      <c r="K266" s="177">
        <v>5.5435999999999996</v>
      </c>
      <c r="L266" s="177">
        <v>9.2537000000000003</v>
      </c>
      <c r="M266" s="177">
        <v>3.8712</v>
      </c>
      <c r="N266" s="177">
        <v>3.0535000000000001</v>
      </c>
      <c r="O266" s="177">
        <v>4.5980999999999996</v>
      </c>
      <c r="P266" s="177">
        <v>4.7359</v>
      </c>
      <c r="Q266" s="177">
        <v>6.8293999999999997</v>
      </c>
      <c r="R266" s="177">
        <v>4.6303000000000001</v>
      </c>
      <c r="T266" s="106"/>
      <c r="U266" s="107"/>
      <c r="V266" s="107"/>
      <c r="W266" s="107"/>
      <c r="X266" s="107"/>
      <c r="Y266" s="107"/>
      <c r="Z266" s="107"/>
      <c r="AA266" s="107"/>
      <c r="AB266" s="107"/>
      <c r="AC266" s="107"/>
      <c r="AD266" s="107"/>
      <c r="AE266" s="107"/>
      <c r="AF266" s="107"/>
      <c r="AG266" s="107"/>
      <c r="AH266" s="107"/>
    </row>
    <row r="267" spans="1:34" x14ac:dyDescent="0.3">
      <c r="A267" s="173" t="s">
        <v>1596</v>
      </c>
      <c r="B267" s="173" t="s">
        <v>1500</v>
      </c>
      <c r="C267" s="173">
        <v>102172</v>
      </c>
      <c r="D267" s="176">
        <v>44918</v>
      </c>
      <c r="E267" s="177">
        <v>46.082799999999999</v>
      </c>
      <c r="F267" s="177">
        <v>-72.881399999999999</v>
      </c>
      <c r="G267" s="177">
        <v>-39.054400000000001</v>
      </c>
      <c r="H267" s="177">
        <v>-10.400399999999999</v>
      </c>
      <c r="I267" s="177">
        <v>-6.2984999999999998</v>
      </c>
      <c r="J267" s="177">
        <v>1.3824000000000001</v>
      </c>
      <c r="K267" s="177">
        <v>7.5518000000000001</v>
      </c>
      <c r="L267" s="177">
        <v>9.4960000000000004</v>
      </c>
      <c r="M267" s="177">
        <v>4.6986999999999997</v>
      </c>
      <c r="N267" s="177">
        <v>4.8164999999999996</v>
      </c>
      <c r="O267" s="177">
        <v>1.7102999999999999</v>
      </c>
      <c r="P267" s="177">
        <v>2.3109999999999999</v>
      </c>
      <c r="Q267" s="177">
        <v>8.3924000000000003</v>
      </c>
      <c r="R267" s="177">
        <v>7.5407000000000002</v>
      </c>
      <c r="T267" s="106"/>
      <c r="U267" s="107"/>
      <c r="V267" s="107"/>
      <c r="W267" s="107"/>
      <c r="X267" s="107"/>
      <c r="Y267" s="107"/>
      <c r="Z267" s="107"/>
      <c r="AA267" s="107"/>
      <c r="AB267" s="107"/>
      <c r="AC267" s="107"/>
      <c r="AD267" s="107"/>
      <c r="AE267" s="107"/>
      <c r="AF267" s="107"/>
      <c r="AG267" s="107"/>
      <c r="AH267" s="107"/>
    </row>
    <row r="268" spans="1:34" x14ac:dyDescent="0.3">
      <c r="A268" s="173" t="s">
        <v>1596</v>
      </c>
      <c r="B268" s="173" t="s">
        <v>1482</v>
      </c>
      <c r="C268" s="173">
        <v>118726</v>
      </c>
      <c r="D268" s="176">
        <v>44918</v>
      </c>
      <c r="E268" s="177">
        <v>49.863900000000001</v>
      </c>
      <c r="F268" s="177">
        <v>-72.177800000000005</v>
      </c>
      <c r="G268" s="177">
        <v>-38.357100000000003</v>
      </c>
      <c r="H268" s="177">
        <v>-9.6965000000000003</v>
      </c>
      <c r="I268" s="177">
        <v>-5.5824999999999996</v>
      </c>
      <c r="J268" s="177">
        <v>2.0971000000000002</v>
      </c>
      <c r="K268" s="177">
        <v>8.2327999999999992</v>
      </c>
      <c r="L268" s="177">
        <v>10.186500000000001</v>
      </c>
      <c r="M268" s="177">
        <v>5.3893000000000004</v>
      </c>
      <c r="N268" s="177">
        <v>5.5030000000000001</v>
      </c>
      <c r="O268" s="177">
        <v>2.3584999999999998</v>
      </c>
      <c r="P268" s="177">
        <v>3.0539000000000001</v>
      </c>
      <c r="Q268" s="177">
        <v>6.9859999999999998</v>
      </c>
      <c r="R268" s="177">
        <v>8.2283000000000008</v>
      </c>
      <c r="T268" s="106"/>
      <c r="U268" s="107"/>
      <c r="V268" s="107"/>
      <c r="W268" s="107"/>
      <c r="X268" s="107"/>
      <c r="Y268" s="107"/>
      <c r="Z268" s="107"/>
      <c r="AA268" s="107"/>
      <c r="AB268" s="107"/>
      <c r="AC268" s="107"/>
      <c r="AD268" s="107"/>
      <c r="AE268" s="107"/>
      <c r="AF268" s="107"/>
      <c r="AG268" s="107"/>
      <c r="AH268" s="107"/>
    </row>
    <row r="269" spans="1:34" x14ac:dyDescent="0.3">
      <c r="A269" s="173" t="s">
        <v>1596</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1596</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1596</v>
      </c>
      <c r="B271" s="173" t="s">
        <v>1855</v>
      </c>
      <c r="C271" s="173">
        <v>119839</v>
      </c>
      <c r="D271" s="176">
        <v>44918</v>
      </c>
      <c r="E271" s="177">
        <v>59.963299999999997</v>
      </c>
      <c r="F271" s="177">
        <v>-152.08789999999999</v>
      </c>
      <c r="G271" s="177">
        <v>-110.64149999999999</v>
      </c>
      <c r="H271" s="177">
        <v>-43.393099999999997</v>
      </c>
      <c r="I271" s="177">
        <v>-25.961099999999998</v>
      </c>
      <c r="J271" s="177">
        <v>-0.91439999999999999</v>
      </c>
      <c r="K271" s="177">
        <v>5.2416</v>
      </c>
      <c r="L271" s="177">
        <v>13.2715</v>
      </c>
      <c r="M271" s="177">
        <v>7.1742999999999997</v>
      </c>
      <c r="N271" s="177">
        <v>4.9789000000000003</v>
      </c>
      <c r="O271" s="177">
        <v>11.0891</v>
      </c>
      <c r="P271" s="177">
        <v>8.4277999999999995</v>
      </c>
      <c r="Q271" s="177">
        <v>9.6931999999999992</v>
      </c>
      <c r="R271" s="177">
        <v>10.017099999999999</v>
      </c>
      <c r="T271" s="106"/>
      <c r="U271" s="107"/>
      <c r="V271" s="107"/>
      <c r="W271" s="107"/>
      <c r="X271" s="107"/>
      <c r="Y271" s="107"/>
      <c r="Z271" s="107"/>
      <c r="AA271" s="107"/>
      <c r="AB271" s="107"/>
      <c r="AC271" s="107"/>
      <c r="AD271" s="107"/>
      <c r="AE271" s="107"/>
      <c r="AF271" s="107"/>
      <c r="AG271" s="107"/>
      <c r="AH271" s="107"/>
    </row>
    <row r="272" spans="1:34" x14ac:dyDescent="0.3">
      <c r="A272" s="173" t="s">
        <v>1596</v>
      </c>
      <c r="B272" s="173" t="s">
        <v>1856</v>
      </c>
      <c r="C272" s="173">
        <v>100968</v>
      </c>
      <c r="D272" s="176">
        <v>44918</v>
      </c>
      <c r="E272" s="177">
        <v>55.588299999999997</v>
      </c>
      <c r="F272" s="177">
        <v>-152.61269999999999</v>
      </c>
      <c r="G272" s="177">
        <v>-111.1682</v>
      </c>
      <c r="H272" s="177">
        <v>-43.929400000000001</v>
      </c>
      <c r="I272" s="177">
        <v>-26.494399999999999</v>
      </c>
      <c r="J272" s="177">
        <v>-1.4538</v>
      </c>
      <c r="K272" s="177">
        <v>4.6946000000000003</v>
      </c>
      <c r="L272" s="177">
        <v>12.711600000000001</v>
      </c>
      <c r="M272" s="177">
        <v>6.6208999999999998</v>
      </c>
      <c r="N272" s="177">
        <v>4.4237000000000002</v>
      </c>
      <c r="O272" s="177">
        <v>10.4503</v>
      </c>
      <c r="P272" s="177">
        <v>7.7125000000000004</v>
      </c>
      <c r="Q272" s="177">
        <v>8.1995000000000005</v>
      </c>
      <c r="R272" s="177">
        <v>9.4057999999999993</v>
      </c>
      <c r="T272" s="106"/>
      <c r="U272" s="107"/>
      <c r="V272" s="107"/>
      <c r="W272" s="107"/>
      <c r="X272" s="107"/>
      <c r="Y272" s="107"/>
      <c r="Z272" s="107"/>
      <c r="AA272" s="107"/>
      <c r="AB272" s="107"/>
      <c r="AC272" s="107"/>
      <c r="AD272" s="107"/>
      <c r="AE272" s="107"/>
      <c r="AF272" s="107"/>
      <c r="AG272" s="107"/>
      <c r="AH272" s="107"/>
    </row>
    <row r="273" spans="1:34" x14ac:dyDescent="0.3">
      <c r="A273" s="173" t="s">
        <v>1596</v>
      </c>
      <c r="B273" s="173" t="s">
        <v>1502</v>
      </c>
      <c r="C273" s="173">
        <v>112868</v>
      </c>
      <c r="D273" s="176">
        <v>44918</v>
      </c>
      <c r="E273" s="177">
        <v>24.306899999999999</v>
      </c>
      <c r="F273" s="177">
        <v>-154.1643</v>
      </c>
      <c r="G273" s="177">
        <v>-75.758099999999999</v>
      </c>
      <c r="H273" s="177">
        <v>-30.348299999999998</v>
      </c>
      <c r="I273" s="177">
        <v>-16.9116</v>
      </c>
      <c r="J273" s="177">
        <v>0.89659999999999995</v>
      </c>
      <c r="K273" s="177">
        <v>7.9961000000000002</v>
      </c>
      <c r="L273" s="177">
        <v>11.083399999999999</v>
      </c>
      <c r="M273" s="177">
        <v>4.1885000000000003</v>
      </c>
      <c r="N273" s="177">
        <v>2.9426000000000001</v>
      </c>
      <c r="O273" s="177">
        <v>7.9295</v>
      </c>
      <c r="P273" s="177">
        <v>4.7298999999999998</v>
      </c>
      <c r="Q273" s="177">
        <v>7.1837</v>
      </c>
      <c r="R273" s="177">
        <v>8.7077000000000009</v>
      </c>
      <c r="T273" s="106"/>
      <c r="U273" s="107"/>
      <c r="V273" s="107"/>
      <c r="W273" s="107"/>
      <c r="X273" s="107"/>
      <c r="Y273" s="107"/>
      <c r="Z273" s="107"/>
      <c r="AA273" s="107"/>
      <c r="AB273" s="107"/>
      <c r="AC273" s="107"/>
      <c r="AD273" s="107"/>
      <c r="AE273" s="107"/>
      <c r="AF273" s="107"/>
      <c r="AG273" s="107"/>
      <c r="AH273" s="107"/>
    </row>
    <row r="274" spans="1:34" x14ac:dyDescent="0.3">
      <c r="A274" s="173" t="s">
        <v>1596</v>
      </c>
      <c r="B274" s="173" t="s">
        <v>1484</v>
      </c>
      <c r="C274" s="173">
        <v>119635</v>
      </c>
      <c r="D274" s="176">
        <v>44918</v>
      </c>
      <c r="E274" s="177">
        <v>26.166399999999999</v>
      </c>
      <c r="F274" s="177">
        <v>-153.21369999999999</v>
      </c>
      <c r="G274" s="177">
        <v>-74.816199999999995</v>
      </c>
      <c r="H274" s="177">
        <v>-29.3858</v>
      </c>
      <c r="I274" s="177">
        <v>-15.9533</v>
      </c>
      <c r="J274" s="177">
        <v>1.8581000000000001</v>
      </c>
      <c r="K274" s="177">
        <v>8.9751999999999992</v>
      </c>
      <c r="L274" s="177">
        <v>12.099</v>
      </c>
      <c r="M274" s="177">
        <v>5.1665999999999999</v>
      </c>
      <c r="N274" s="177">
        <v>3.9232</v>
      </c>
      <c r="O274" s="177">
        <v>8.8831000000000007</v>
      </c>
      <c r="P274" s="177">
        <v>5.7803000000000004</v>
      </c>
      <c r="Q274" s="177">
        <v>8.1515000000000004</v>
      </c>
      <c r="R274" s="177">
        <v>9.6508000000000003</v>
      </c>
      <c r="T274" s="106"/>
      <c r="U274" s="107"/>
      <c r="V274" s="107"/>
      <c r="W274" s="107"/>
      <c r="X274" s="107"/>
      <c r="Y274" s="107"/>
      <c r="Z274" s="107"/>
      <c r="AA274" s="107"/>
      <c r="AB274" s="107"/>
      <c r="AC274" s="107"/>
      <c r="AD274" s="107"/>
      <c r="AE274" s="107"/>
      <c r="AF274" s="107"/>
      <c r="AG274" s="107"/>
      <c r="AH274" s="107"/>
    </row>
    <row r="275" spans="1:34" x14ac:dyDescent="0.3">
      <c r="A275" s="173" t="s">
        <v>1596</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1596</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1596</v>
      </c>
      <c r="B277" s="173" t="s">
        <v>1486</v>
      </c>
      <c r="C277" s="173">
        <v>120779</v>
      </c>
      <c r="D277" s="176">
        <v>44918</v>
      </c>
      <c r="E277" s="177">
        <v>56.738999999999997</v>
      </c>
      <c r="F277" s="177">
        <v>-176.88149999999999</v>
      </c>
      <c r="G277" s="177">
        <v>-98.394099999999995</v>
      </c>
      <c r="H277" s="177">
        <v>-39.690199999999997</v>
      </c>
      <c r="I277" s="177">
        <v>-24.177600000000002</v>
      </c>
      <c r="J277" s="177">
        <v>-1.2339</v>
      </c>
      <c r="K277" s="177">
        <v>7.1345000000000001</v>
      </c>
      <c r="L277" s="177">
        <v>13.251799999999999</v>
      </c>
      <c r="M277" s="177">
        <v>4.7466999999999997</v>
      </c>
      <c r="N277" s="177">
        <v>3.8323999999999998</v>
      </c>
      <c r="O277" s="177">
        <v>9.3031000000000006</v>
      </c>
      <c r="P277" s="177">
        <v>7.0650000000000004</v>
      </c>
      <c r="Q277" s="177">
        <v>9.4056999999999995</v>
      </c>
      <c r="R277" s="177">
        <v>8.9201999999999995</v>
      </c>
      <c r="T277" s="106"/>
      <c r="U277" s="107"/>
      <c r="V277" s="107"/>
      <c r="W277" s="107"/>
      <c r="X277" s="107"/>
      <c r="Y277" s="107"/>
      <c r="Z277" s="107"/>
      <c r="AA277" s="107"/>
      <c r="AB277" s="107"/>
      <c r="AC277" s="107"/>
      <c r="AD277" s="107"/>
      <c r="AE277" s="107"/>
      <c r="AF277" s="107"/>
      <c r="AG277" s="107"/>
      <c r="AH277" s="107"/>
    </row>
    <row r="278" spans="1:34" x14ac:dyDescent="0.3">
      <c r="A278" s="173" t="s">
        <v>1596</v>
      </c>
      <c r="B278" s="173" t="s">
        <v>1504</v>
      </c>
      <c r="C278" s="173">
        <v>102535</v>
      </c>
      <c r="D278" s="176">
        <v>44918</v>
      </c>
      <c r="E278" s="177">
        <v>53.25</v>
      </c>
      <c r="F278" s="177">
        <v>-177.48580000000001</v>
      </c>
      <c r="G278" s="177">
        <v>-98.989000000000004</v>
      </c>
      <c r="H278" s="177">
        <v>-40.274700000000003</v>
      </c>
      <c r="I278" s="177">
        <v>-24.7666</v>
      </c>
      <c r="J278" s="177">
        <v>-1.8297000000000001</v>
      </c>
      <c r="K278" s="177">
        <v>6.5258000000000003</v>
      </c>
      <c r="L278" s="177">
        <v>12.6137</v>
      </c>
      <c r="M278" s="177">
        <v>4.1430999999999996</v>
      </c>
      <c r="N278" s="177">
        <v>3.2364999999999999</v>
      </c>
      <c r="O278" s="177">
        <v>8.6419999999999995</v>
      </c>
      <c r="P278" s="177">
        <v>6.3906000000000001</v>
      </c>
      <c r="Q278" s="177">
        <v>9.1845999999999997</v>
      </c>
      <c r="R278" s="177">
        <v>8.2885000000000009</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-167.06061891891892</v>
      </c>
      <c r="G279" s="179">
        <v>-100.10423243243244</v>
      </c>
      <c r="H279" s="179">
        <v>-37.546770270270272</v>
      </c>
      <c r="I279" s="179">
        <v>-22.830300000000005</v>
      </c>
      <c r="J279" s="179">
        <v>-3.4609162162162153</v>
      </c>
      <c r="K279" s="179">
        <v>5.9980405405405426</v>
      </c>
      <c r="L279" s="179">
        <v>11.208256756756755</v>
      </c>
      <c r="M279" s="179">
        <v>5.4058918918918923</v>
      </c>
      <c r="N279" s="179">
        <v>4.6567243243243253</v>
      </c>
      <c r="O279" s="179">
        <v>8.1344783783783789</v>
      </c>
      <c r="P279" s="179">
        <v>6.4069189189189197</v>
      </c>
      <c r="Q279" s="179">
        <v>8.6917054054054042</v>
      </c>
      <c r="R279" s="179">
        <v>7.7362837837837857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-169.41579999999999</v>
      </c>
      <c r="G280" s="179">
        <v>-105.3142</v>
      </c>
      <c r="H280" s="179">
        <v>-39.690199999999997</v>
      </c>
      <c r="I280" s="179">
        <v>-25.596399999999999</v>
      </c>
      <c r="J280" s="179">
        <v>-4.0910000000000002</v>
      </c>
      <c r="K280" s="179">
        <v>6.0369999999999999</v>
      </c>
      <c r="L280" s="179">
        <v>11.2265</v>
      </c>
      <c r="M280" s="179">
        <v>4.2541000000000002</v>
      </c>
      <c r="N280" s="179">
        <v>3.8452999999999999</v>
      </c>
      <c r="O280" s="179">
        <v>8.5421999999999993</v>
      </c>
      <c r="P280" s="179">
        <v>6.4848999999999997</v>
      </c>
      <c r="Q280" s="179">
        <v>8.4274000000000004</v>
      </c>
      <c r="R280" s="179">
        <v>7.6275000000000004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44918</v>
      </c>
      <c r="E283" s="177">
        <v>78.14</v>
      </c>
      <c r="F283" s="177">
        <v>-2.0924999999999998</v>
      </c>
      <c r="G283" s="177">
        <v>-3.7566000000000002</v>
      </c>
      <c r="H283" s="177">
        <v>-3.6023000000000001</v>
      </c>
      <c r="I283" s="177">
        <v>-4.8813000000000004</v>
      </c>
      <c r="J283" s="177">
        <v>-3.1122000000000001</v>
      </c>
      <c r="K283" s="177">
        <v>-0.34429999999999999</v>
      </c>
      <c r="L283" s="177">
        <v>15.013199999999999</v>
      </c>
      <c r="M283" s="177">
        <v>5.1824000000000003</v>
      </c>
      <c r="N283" s="177">
        <v>3.0735000000000001</v>
      </c>
      <c r="O283" s="177">
        <v>16.7988</v>
      </c>
      <c r="P283" s="177">
        <v>10.535</v>
      </c>
      <c r="Q283" s="177">
        <v>13.9794</v>
      </c>
      <c r="R283" s="177">
        <v>16.060700000000001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44918</v>
      </c>
      <c r="E284" s="177">
        <v>88.96</v>
      </c>
      <c r="F284" s="177">
        <v>-2.0804</v>
      </c>
      <c r="G284" s="177">
        <v>-3.7437999999999998</v>
      </c>
      <c r="H284" s="177">
        <v>-3.5663999999999998</v>
      </c>
      <c r="I284" s="177">
        <v>-4.8353000000000002</v>
      </c>
      <c r="J284" s="177">
        <v>-3.0091999999999999</v>
      </c>
      <c r="K284" s="177">
        <v>-4.4900000000000002E-2</v>
      </c>
      <c r="L284" s="177">
        <v>15.7128</v>
      </c>
      <c r="M284" s="177">
        <v>6.1702000000000004</v>
      </c>
      <c r="N284" s="177">
        <v>4.3640999999999996</v>
      </c>
      <c r="O284" s="177">
        <v>18.2547</v>
      </c>
      <c r="P284" s="177">
        <v>11.901300000000001</v>
      </c>
      <c r="Q284" s="177">
        <v>17.706700000000001</v>
      </c>
      <c r="R284" s="177">
        <v>17.549800000000001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44918</v>
      </c>
      <c r="E285" s="177">
        <v>86.445999999999998</v>
      </c>
      <c r="F285" s="177">
        <v>-2.113</v>
      </c>
      <c r="G285" s="177">
        <v>-3.706</v>
      </c>
      <c r="H285" s="177">
        <v>-3.2404000000000002</v>
      </c>
      <c r="I285" s="177">
        <v>-4.4002999999999997</v>
      </c>
      <c r="J285" s="177">
        <v>-1.7323999999999999</v>
      </c>
      <c r="K285" s="177">
        <v>2.972</v>
      </c>
      <c r="L285" s="177">
        <v>17.187899999999999</v>
      </c>
      <c r="M285" s="177">
        <v>6.4527000000000001</v>
      </c>
      <c r="N285" s="177">
        <v>6.3571</v>
      </c>
      <c r="O285" s="177">
        <v>16.113099999999999</v>
      </c>
      <c r="P285" s="177">
        <v>12.104100000000001</v>
      </c>
      <c r="Q285" s="177">
        <v>13.181800000000001</v>
      </c>
      <c r="R285" s="177">
        <v>18.040099999999999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44918</v>
      </c>
      <c r="E286" s="177">
        <v>98.519000000000005</v>
      </c>
      <c r="F286" s="177">
        <v>-2.1084999999999998</v>
      </c>
      <c r="G286" s="177">
        <v>-3.6932</v>
      </c>
      <c r="H286" s="177">
        <v>-3.2134999999999998</v>
      </c>
      <c r="I286" s="177">
        <v>-4.3476999999999997</v>
      </c>
      <c r="J286" s="177">
        <v>-1.6187</v>
      </c>
      <c r="K286" s="177">
        <v>3.3332999999999999</v>
      </c>
      <c r="L286" s="177">
        <v>18.009399999999999</v>
      </c>
      <c r="M286" s="177">
        <v>7.5816999999999997</v>
      </c>
      <c r="N286" s="177">
        <v>7.8536999999999999</v>
      </c>
      <c r="O286" s="177">
        <v>17.700299999999999</v>
      </c>
      <c r="P286" s="177">
        <v>13.6273</v>
      </c>
      <c r="Q286" s="177">
        <v>15.4733</v>
      </c>
      <c r="R286" s="177">
        <v>19.672499999999999</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1678</v>
      </c>
      <c r="C287" s="173">
        <v>119835</v>
      </c>
      <c r="D287" s="176">
        <v>44918</v>
      </c>
      <c r="E287" s="177">
        <v>236.92140000000001</v>
      </c>
      <c r="F287" s="177">
        <v>-2.4565999999999999</v>
      </c>
      <c r="G287" s="177">
        <v>-4.3803999999999998</v>
      </c>
      <c r="H287" s="177">
        <v>-4.1881000000000004</v>
      </c>
      <c r="I287" s="177">
        <v>-4.6140999999999996</v>
      </c>
      <c r="J287" s="177">
        <v>-2.6488</v>
      </c>
      <c r="K287" s="177">
        <v>1.8197000000000001</v>
      </c>
      <c r="L287" s="177">
        <v>17.8324</v>
      </c>
      <c r="M287" s="177">
        <v>13.529</v>
      </c>
      <c r="N287" s="177">
        <v>11.6919</v>
      </c>
      <c r="O287" s="177">
        <v>29.9314</v>
      </c>
      <c r="P287" s="177">
        <v>13.4099</v>
      </c>
      <c r="Q287" s="177">
        <v>14.9278</v>
      </c>
      <c r="R287" s="177">
        <v>30.718599999999999</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1787</v>
      </c>
      <c r="C288" s="173">
        <v>119724</v>
      </c>
      <c r="D288" s="176">
        <v>44918</v>
      </c>
      <c r="E288" s="177">
        <v>69.351722951198298</v>
      </c>
      <c r="F288" s="177">
        <v>-2.4567000000000001</v>
      </c>
      <c r="G288" s="177">
        <v>-4.3804999999999996</v>
      </c>
      <c r="H288" s="177">
        <v>-4.1881000000000004</v>
      </c>
      <c r="I288" s="177">
        <v>-4.6140999999999996</v>
      </c>
      <c r="J288" s="177">
        <v>-2.6486999999999998</v>
      </c>
      <c r="K288" s="177">
        <v>1.8189</v>
      </c>
      <c r="L288" s="177">
        <v>17.831399999999999</v>
      </c>
      <c r="M288" s="177">
        <v>13.5275</v>
      </c>
      <c r="N288" s="177">
        <v>11.6905</v>
      </c>
      <c r="O288" s="177">
        <v>29.9299</v>
      </c>
      <c r="P288" s="177">
        <v>13.4102</v>
      </c>
      <c r="Q288" s="177">
        <v>14.939</v>
      </c>
      <c r="R288" s="177">
        <v>30.7179</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1679</v>
      </c>
      <c r="C289" s="173">
        <v>102414</v>
      </c>
      <c r="D289" s="176">
        <v>44918</v>
      </c>
      <c r="E289" s="177">
        <v>562.19371331125501</v>
      </c>
      <c r="F289" s="177">
        <v>-2.4590999999999998</v>
      </c>
      <c r="G289" s="177">
        <v>-4.3871000000000002</v>
      </c>
      <c r="H289" s="177">
        <v>-4.2042999999999999</v>
      </c>
      <c r="I289" s="177">
        <v>-4.6467999999999998</v>
      </c>
      <c r="J289" s="177">
        <v>-2.7193999999999998</v>
      </c>
      <c r="K289" s="177">
        <v>1.6097999999999999</v>
      </c>
      <c r="L289" s="177">
        <v>17.371200000000002</v>
      </c>
      <c r="M289" s="177">
        <v>12.885899999999999</v>
      </c>
      <c r="N289" s="177">
        <v>10.8309</v>
      </c>
      <c r="O289" s="177">
        <v>29.043500000000002</v>
      </c>
      <c r="P289" s="177">
        <v>12.6333</v>
      </c>
      <c r="Q289" s="177">
        <v>18.261099999999999</v>
      </c>
      <c r="R289" s="177">
        <v>29.758800000000001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1788</v>
      </c>
      <c r="C290" s="173">
        <v>100915</v>
      </c>
      <c r="D290" s="176">
        <v>44918</v>
      </c>
      <c r="E290" s="177">
        <v>566.19025504697197</v>
      </c>
      <c r="F290" s="177">
        <v>-2.4592000000000001</v>
      </c>
      <c r="G290" s="177">
        <v>-4.3872999999999998</v>
      </c>
      <c r="H290" s="177">
        <v>-4.2045000000000003</v>
      </c>
      <c r="I290" s="177">
        <v>-4.6468999999999996</v>
      </c>
      <c r="J290" s="177">
        <v>-2.7193000000000001</v>
      </c>
      <c r="K290" s="177">
        <v>1.6099000000000001</v>
      </c>
      <c r="L290" s="177">
        <v>17.371500000000001</v>
      </c>
      <c r="M290" s="177">
        <v>12.8865</v>
      </c>
      <c r="N290" s="177">
        <v>10.831799999999999</v>
      </c>
      <c r="O290" s="177">
        <v>29.044799999999999</v>
      </c>
      <c r="P290" s="177">
        <v>12.634600000000001</v>
      </c>
      <c r="Q290" s="177">
        <v>18.752300000000002</v>
      </c>
      <c r="R290" s="177">
        <v>29.760999999999999</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-2.2782499999999999</v>
      </c>
      <c r="G291" s="179">
        <v>-4.0543624999999999</v>
      </c>
      <c r="H291" s="179">
        <v>-3.8009499999999994</v>
      </c>
      <c r="I291" s="179">
        <v>-4.6233124999999999</v>
      </c>
      <c r="J291" s="179">
        <v>-2.5260875</v>
      </c>
      <c r="K291" s="179">
        <v>1.5968</v>
      </c>
      <c r="L291" s="179">
        <v>17.041225000000001</v>
      </c>
      <c r="M291" s="179">
        <v>9.7769874999999988</v>
      </c>
      <c r="N291" s="179">
        <v>8.3366875</v>
      </c>
      <c r="O291" s="179">
        <v>23.352062499999999</v>
      </c>
      <c r="P291" s="179">
        <v>12.531962500000002</v>
      </c>
      <c r="Q291" s="179">
        <v>15.902675</v>
      </c>
      <c r="R291" s="179">
        <v>24.034924999999998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-2.2847999999999997</v>
      </c>
      <c r="G292" s="179">
        <v>-4.0685000000000002</v>
      </c>
      <c r="H292" s="179">
        <v>-3.8952</v>
      </c>
      <c r="I292" s="179">
        <v>-4.6304499999999997</v>
      </c>
      <c r="J292" s="179">
        <v>-2.68405</v>
      </c>
      <c r="K292" s="179">
        <v>1.7143999999999999</v>
      </c>
      <c r="L292" s="179">
        <v>17.37135</v>
      </c>
      <c r="M292" s="179">
        <v>10.233799999999999</v>
      </c>
      <c r="N292" s="179">
        <v>9.3422999999999998</v>
      </c>
      <c r="O292" s="179">
        <v>23.649100000000001</v>
      </c>
      <c r="P292" s="179">
        <v>12.63395</v>
      </c>
      <c r="Q292" s="179">
        <v>15.206150000000001</v>
      </c>
      <c r="R292" s="179">
        <v>24.71565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44918</v>
      </c>
      <c r="E295" s="177">
        <v>92.711299999999994</v>
      </c>
      <c r="F295" s="177">
        <v>8.0332000000000008</v>
      </c>
      <c r="G295" s="177">
        <v>7.3666</v>
      </c>
      <c r="H295" s="177">
        <v>6.3574999999999999</v>
      </c>
      <c r="I295" s="177">
        <v>6.7976999999999999</v>
      </c>
      <c r="J295" s="177">
        <v>6.3902999999999999</v>
      </c>
      <c r="K295" s="177">
        <v>7.3296999999999999</v>
      </c>
      <c r="L295" s="177">
        <v>6.9816000000000003</v>
      </c>
      <c r="M295" s="177">
        <v>4.2655000000000003</v>
      </c>
      <c r="N295" s="177">
        <v>4.1191000000000004</v>
      </c>
      <c r="O295" s="177">
        <v>6.5991</v>
      </c>
      <c r="P295" s="177">
        <v>7.2679</v>
      </c>
      <c r="Q295" s="177">
        <v>9.0059000000000005</v>
      </c>
      <c r="R295" s="177">
        <v>4.1247999999999996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44918</v>
      </c>
      <c r="E296" s="177">
        <v>93.865399999999994</v>
      </c>
      <c r="F296" s="177">
        <v>8.1677999999999997</v>
      </c>
      <c r="G296" s="177">
        <v>7.5225</v>
      </c>
      <c r="H296" s="177">
        <v>6.5130999999999997</v>
      </c>
      <c r="I296" s="177">
        <v>6.9568000000000003</v>
      </c>
      <c r="J296" s="177">
        <v>6.5510000000000002</v>
      </c>
      <c r="K296" s="177">
        <v>7.4923000000000002</v>
      </c>
      <c r="L296" s="177">
        <v>7.1471999999999998</v>
      </c>
      <c r="M296" s="177">
        <v>4.4311999999999996</v>
      </c>
      <c r="N296" s="177">
        <v>4.2861000000000002</v>
      </c>
      <c r="O296" s="177">
        <v>6.7668999999999997</v>
      </c>
      <c r="P296" s="177">
        <v>7.42</v>
      </c>
      <c r="Q296" s="177">
        <v>8.2575000000000003</v>
      </c>
      <c r="R296" s="177">
        <v>4.2911000000000001</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44918</v>
      </c>
      <c r="E297" s="177">
        <v>14.7011</v>
      </c>
      <c r="F297" s="177">
        <v>-0.74480000000000002</v>
      </c>
      <c r="G297" s="177">
        <v>0.74490000000000001</v>
      </c>
      <c r="H297" s="177">
        <v>3.6913999999999998</v>
      </c>
      <c r="I297" s="177">
        <v>5.6696</v>
      </c>
      <c r="J297" s="177">
        <v>6.5316000000000001</v>
      </c>
      <c r="K297" s="177">
        <v>7.2186000000000003</v>
      </c>
      <c r="L297" s="177">
        <v>6.9019000000000004</v>
      </c>
      <c r="M297" s="177">
        <v>4.4558</v>
      </c>
      <c r="N297" s="177">
        <v>4.4164000000000003</v>
      </c>
      <c r="O297" s="177">
        <v>6.9650999999999996</v>
      </c>
      <c r="P297" s="177">
        <v>7.3125999999999998</v>
      </c>
      <c r="Q297" s="177">
        <v>7.3273000000000001</v>
      </c>
      <c r="R297" s="177">
        <v>4.4466000000000001</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44918</v>
      </c>
      <c r="E298" s="177">
        <v>14.1105</v>
      </c>
      <c r="F298" s="177">
        <v>-1.552</v>
      </c>
      <c r="G298" s="177">
        <v>0</v>
      </c>
      <c r="H298" s="177">
        <v>2.9579</v>
      </c>
      <c r="I298" s="177">
        <v>4.9425999999999997</v>
      </c>
      <c r="J298" s="177">
        <v>5.8220000000000001</v>
      </c>
      <c r="K298" s="177">
        <v>6.5053000000000001</v>
      </c>
      <c r="L298" s="177">
        <v>6.1820000000000004</v>
      </c>
      <c r="M298" s="177">
        <v>3.7439</v>
      </c>
      <c r="N298" s="177">
        <v>3.7033</v>
      </c>
      <c r="O298" s="177">
        <v>6.2282000000000002</v>
      </c>
      <c r="P298" s="177">
        <v>6.5213999999999999</v>
      </c>
      <c r="Q298" s="177">
        <v>6.5228000000000002</v>
      </c>
      <c r="R298" s="177">
        <v>3.7401</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1913</v>
      </c>
      <c r="C299" s="173">
        <v>150235</v>
      </c>
      <c r="D299" s="176">
        <v>44918</v>
      </c>
      <c r="E299" s="177">
        <v>22.564900000000002</v>
      </c>
      <c r="F299" s="177">
        <v>-5.4988999999999999</v>
      </c>
      <c r="G299" s="177">
        <v>-0.37740000000000001</v>
      </c>
      <c r="H299" s="177">
        <v>2.4043000000000001</v>
      </c>
      <c r="I299" s="177">
        <v>5.8361999999999998</v>
      </c>
      <c r="J299" s="177">
        <v>6.3140999999999998</v>
      </c>
      <c r="K299" s="177">
        <v>6.0225</v>
      </c>
      <c r="L299" s="177">
        <v>5.6677999999999997</v>
      </c>
      <c r="M299" s="177">
        <v>1.3086</v>
      </c>
      <c r="N299" s="177">
        <v>1.4331</v>
      </c>
      <c r="O299" s="177">
        <v>4.4816000000000003</v>
      </c>
      <c r="P299" s="177">
        <v>3.9062999999999999</v>
      </c>
      <c r="Q299" s="177">
        <v>5.9279000000000002</v>
      </c>
      <c r="R299" s="177">
        <v>1.9442999999999999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1914</v>
      </c>
      <c r="C300" s="173">
        <v>150237</v>
      </c>
      <c r="D300" s="176">
        <v>44918</v>
      </c>
      <c r="E300" s="177">
        <v>23.774699999999999</v>
      </c>
      <c r="F300" s="177">
        <v>-5.2191000000000001</v>
      </c>
      <c r="G300" s="177">
        <v>-0.1023</v>
      </c>
      <c r="H300" s="177">
        <v>2.7210000000000001</v>
      </c>
      <c r="I300" s="177">
        <v>6.1555</v>
      </c>
      <c r="J300" s="177">
        <v>6.6323999999999996</v>
      </c>
      <c r="K300" s="177">
        <v>6.3460999999999999</v>
      </c>
      <c r="L300" s="177">
        <v>5.9954999999999998</v>
      </c>
      <c r="M300" s="177">
        <v>1.6520999999999999</v>
      </c>
      <c r="N300" s="177">
        <v>1.7957000000000001</v>
      </c>
      <c r="O300" s="177">
        <v>4.9954999999999998</v>
      </c>
      <c r="P300" s="177">
        <v>4.3869999999999996</v>
      </c>
      <c r="Q300" s="177">
        <v>6.7215999999999996</v>
      </c>
      <c r="R300" s="177">
        <v>2.4750999999999999</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44918</v>
      </c>
      <c r="E301" s="177">
        <v>19.334499999999998</v>
      </c>
      <c r="F301" s="177">
        <v>8.4971999999999994</v>
      </c>
      <c r="G301" s="177">
        <v>6.0439999999999996</v>
      </c>
      <c r="H301" s="177">
        <v>5.2641999999999998</v>
      </c>
      <c r="I301" s="177">
        <v>6.7054999999999998</v>
      </c>
      <c r="J301" s="177">
        <v>6.5225999999999997</v>
      </c>
      <c r="K301" s="177">
        <v>6.7565999999999997</v>
      </c>
      <c r="L301" s="177">
        <v>5.7458999999999998</v>
      </c>
      <c r="M301" s="177">
        <v>3.4634999999999998</v>
      </c>
      <c r="N301" s="177">
        <v>3.5602999999999998</v>
      </c>
      <c r="O301" s="177">
        <v>5.7309000000000001</v>
      </c>
      <c r="P301" s="177">
        <v>6.6481000000000003</v>
      </c>
      <c r="Q301" s="177">
        <v>7.7077</v>
      </c>
      <c r="R301" s="177">
        <v>3.5831</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44918</v>
      </c>
      <c r="E302" s="177">
        <v>18.3386</v>
      </c>
      <c r="F302" s="177">
        <v>7.7640000000000002</v>
      </c>
      <c r="G302" s="177">
        <v>5.3098999999999998</v>
      </c>
      <c r="H302" s="177">
        <v>4.5533000000000001</v>
      </c>
      <c r="I302" s="177">
        <v>5.9847000000000001</v>
      </c>
      <c r="J302" s="177">
        <v>5.7995000000000001</v>
      </c>
      <c r="K302" s="177">
        <v>6.0387000000000004</v>
      </c>
      <c r="L302" s="177">
        <v>5.0608000000000004</v>
      </c>
      <c r="M302" s="177">
        <v>2.8031999999999999</v>
      </c>
      <c r="N302" s="177">
        <v>2.8940000000000001</v>
      </c>
      <c r="O302" s="177">
        <v>5.0480999999999998</v>
      </c>
      <c r="P302" s="177">
        <v>5.9302999999999999</v>
      </c>
      <c r="Q302" s="177">
        <v>7.0681000000000003</v>
      </c>
      <c r="R302" s="177">
        <v>2.9293999999999998</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44918</v>
      </c>
      <c r="E303" s="177">
        <v>13.462400000000001</v>
      </c>
      <c r="F303" s="177">
        <v>-22.489599999999999</v>
      </c>
      <c r="G303" s="177">
        <v>-3.1623000000000001</v>
      </c>
      <c r="H303" s="177">
        <v>-1.5874999999999999</v>
      </c>
      <c r="I303" s="177">
        <v>4.1509</v>
      </c>
      <c r="J303" s="177">
        <v>6.5785</v>
      </c>
      <c r="K303" s="177">
        <v>8.8056000000000001</v>
      </c>
      <c r="L303" s="177">
        <v>7.4588999999999999</v>
      </c>
      <c r="M303" s="177">
        <v>1.7481</v>
      </c>
      <c r="N303" s="177">
        <v>2.2831000000000001</v>
      </c>
      <c r="O303" s="177">
        <v>5.1486000000000001</v>
      </c>
      <c r="P303" s="177"/>
      <c r="Q303" s="177">
        <v>7.1802999999999999</v>
      </c>
      <c r="R303" s="177">
        <v>3.0137999999999998</v>
      </c>
      <c r="S303" t="s">
        <v>1810</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44918</v>
      </c>
      <c r="E304" s="177">
        <v>13.317500000000001</v>
      </c>
      <c r="F304" s="177">
        <v>-22.734100000000002</v>
      </c>
      <c r="G304" s="177">
        <v>-3.3793000000000002</v>
      </c>
      <c r="H304" s="177">
        <v>-1.8004</v>
      </c>
      <c r="I304" s="177">
        <v>3.9016000000000002</v>
      </c>
      <c r="J304" s="177">
        <v>6.3365999999999998</v>
      </c>
      <c r="K304" s="177">
        <v>8.5545000000000009</v>
      </c>
      <c r="L304" s="177">
        <v>7.1969000000000003</v>
      </c>
      <c r="M304" s="177">
        <v>1.4936</v>
      </c>
      <c r="N304" s="177">
        <v>2.0278999999999998</v>
      </c>
      <c r="O304" s="177">
        <v>4.8826999999999998</v>
      </c>
      <c r="P304" s="177"/>
      <c r="Q304" s="177">
        <v>6.9100999999999999</v>
      </c>
      <c r="R304" s="177">
        <v>2.7536</v>
      </c>
      <c r="S304" t="s">
        <v>1810</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1993</v>
      </c>
      <c r="C307" s="173">
        <v>148795</v>
      </c>
      <c r="D307" s="176">
        <v>44918</v>
      </c>
      <c r="E307" s="177">
        <v>10.8711</v>
      </c>
      <c r="F307" s="177">
        <v>-6.3781999999999996</v>
      </c>
      <c r="G307" s="177">
        <v>2.0148000000000001</v>
      </c>
      <c r="H307" s="177">
        <v>2.0152999999999999</v>
      </c>
      <c r="I307" s="177">
        <v>3.1695000000000002</v>
      </c>
      <c r="J307" s="177">
        <v>7.5110000000000001</v>
      </c>
      <c r="K307" s="177">
        <v>8.4385999999999992</v>
      </c>
      <c r="L307" s="177">
        <v>7.1692999999999998</v>
      </c>
      <c r="M307" s="177">
        <v>2.1387999999999998</v>
      </c>
      <c r="N307" s="177">
        <v>2.3972000000000002</v>
      </c>
      <c r="O307" s="177"/>
      <c r="P307" s="177"/>
      <c r="Q307" s="177">
        <v>4.84</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1994</v>
      </c>
      <c r="C308" s="173">
        <v>148797</v>
      </c>
      <c r="D308" s="176">
        <v>44918</v>
      </c>
      <c r="E308" s="177">
        <v>10.840199999999999</v>
      </c>
      <c r="F308" s="177">
        <v>-6.7329999999999997</v>
      </c>
      <c r="G308" s="177">
        <v>1.796</v>
      </c>
      <c r="H308" s="177">
        <v>1.8285</v>
      </c>
      <c r="I308" s="177">
        <v>2.9615999999999998</v>
      </c>
      <c r="J308" s="177">
        <v>7.3280000000000003</v>
      </c>
      <c r="K308" s="177">
        <v>8.2588000000000008</v>
      </c>
      <c r="L308" s="177">
        <v>6.9892000000000003</v>
      </c>
      <c r="M308" s="177">
        <v>1.9632000000000001</v>
      </c>
      <c r="N308" s="177">
        <v>2.2254999999999998</v>
      </c>
      <c r="O308" s="177"/>
      <c r="P308" s="177"/>
      <c r="Q308" s="177">
        <v>4.6711999999999998</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44918</v>
      </c>
      <c r="E309" s="177">
        <v>82.101799999999997</v>
      </c>
      <c r="F309" s="177">
        <v>-1.9116</v>
      </c>
      <c r="G309" s="177">
        <v>1.3634999999999999</v>
      </c>
      <c r="H309" s="177">
        <v>2.3254999999999999</v>
      </c>
      <c r="I309" s="177">
        <v>5.0077999999999996</v>
      </c>
      <c r="J309" s="177">
        <v>5.5004</v>
      </c>
      <c r="K309" s="177">
        <v>6.1669</v>
      </c>
      <c r="L309" s="177">
        <v>5.2672999999999996</v>
      </c>
      <c r="M309" s="177">
        <v>3.0707</v>
      </c>
      <c r="N309" s="177">
        <v>3.1172</v>
      </c>
      <c r="O309" s="177">
        <v>5.2977999999999996</v>
      </c>
      <c r="P309" s="177">
        <v>6.4839000000000002</v>
      </c>
      <c r="Q309" s="177">
        <v>8.6005000000000003</v>
      </c>
      <c r="R309" s="177">
        <v>3.4826999999999999</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44918</v>
      </c>
      <c r="E310" s="177">
        <v>87.689400000000006</v>
      </c>
      <c r="F310" s="177">
        <v>-1.3734999999999999</v>
      </c>
      <c r="G310" s="177">
        <v>1.9289000000000001</v>
      </c>
      <c r="H310" s="177">
        <v>2.8915000000000002</v>
      </c>
      <c r="I310" s="177">
        <v>5.5627000000000004</v>
      </c>
      <c r="J310" s="177">
        <v>6.0431999999999997</v>
      </c>
      <c r="K310" s="177">
        <v>6.7080000000000002</v>
      </c>
      <c r="L310" s="177">
        <v>5.8125</v>
      </c>
      <c r="M310" s="177">
        <v>3.6233</v>
      </c>
      <c r="N310" s="177">
        <v>3.6795</v>
      </c>
      <c r="O310" s="177">
        <v>5.8788999999999998</v>
      </c>
      <c r="P310" s="177">
        <v>7.0800999999999998</v>
      </c>
      <c r="Q310" s="177">
        <v>8.4801000000000002</v>
      </c>
      <c r="R310" s="177">
        <v>4.0431999999999997</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44918</v>
      </c>
      <c r="E312" s="177">
        <v>26.7302</v>
      </c>
      <c r="F312" s="177">
        <v>-4.0960000000000001</v>
      </c>
      <c r="G312" s="177">
        <v>-2.5939000000000001</v>
      </c>
      <c r="H312" s="177">
        <v>2.6934</v>
      </c>
      <c r="I312" s="177">
        <v>5.0327999999999999</v>
      </c>
      <c r="J312" s="177">
        <v>5.6520000000000001</v>
      </c>
      <c r="K312" s="177">
        <v>6.8804999999999996</v>
      </c>
      <c r="L312" s="177">
        <v>7.0286999999999997</v>
      </c>
      <c r="M312" s="177">
        <v>3.2646999999999999</v>
      </c>
      <c r="N312" s="177">
        <v>3.1886999999999999</v>
      </c>
      <c r="O312" s="177">
        <v>6.2407000000000004</v>
      </c>
      <c r="P312" s="177">
        <v>7.0731000000000002</v>
      </c>
      <c r="Q312" s="177">
        <v>8.1880000000000006</v>
      </c>
      <c r="R312" s="177">
        <v>3.6576</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44918</v>
      </c>
      <c r="E313" s="177">
        <v>27.1418</v>
      </c>
      <c r="F313" s="177">
        <v>-4.0339</v>
      </c>
      <c r="G313" s="177">
        <v>-2.3753000000000002</v>
      </c>
      <c r="H313" s="177">
        <v>2.9601999999999999</v>
      </c>
      <c r="I313" s="177">
        <v>5.3034999999999997</v>
      </c>
      <c r="J313" s="177">
        <v>5.9324000000000003</v>
      </c>
      <c r="K313" s="177">
        <v>7.1675000000000004</v>
      </c>
      <c r="L313" s="177">
        <v>7.3212000000000002</v>
      </c>
      <c r="M313" s="177">
        <v>3.5512999999999999</v>
      </c>
      <c r="N313" s="177">
        <v>3.4817</v>
      </c>
      <c r="O313" s="177">
        <v>6.5355999999999996</v>
      </c>
      <c r="P313" s="177">
        <v>7.3015999999999996</v>
      </c>
      <c r="Q313" s="177">
        <v>8.1211000000000002</v>
      </c>
      <c r="R313" s="177">
        <v>3.9636</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1680</v>
      </c>
      <c r="C314" s="173">
        <v>150996</v>
      </c>
      <c r="D314" s="176">
        <v>44918</v>
      </c>
      <c r="E314" s="177">
        <v>64.0261</v>
      </c>
      <c r="F314" s="177">
        <v>-22.162600000000001</v>
      </c>
      <c r="G314" s="177">
        <v>-9.2851999999999997</v>
      </c>
      <c r="H314" s="177">
        <v>-0.39900000000000002</v>
      </c>
      <c r="I314" s="177">
        <v>2.4251</v>
      </c>
      <c r="J314" s="177">
        <v>6.6144999999999996</v>
      </c>
      <c r="K314" s="177">
        <v>8.8709000000000007</v>
      </c>
      <c r="L314" s="177">
        <v>8.2965999999999998</v>
      </c>
      <c r="M314" s="177">
        <v>2.7576999999999998</v>
      </c>
      <c r="N314" s="177">
        <v>2.4916</v>
      </c>
      <c r="O314" s="177">
        <v>6.4408000000000003</v>
      </c>
      <c r="P314" s="177">
        <v>7.6191000000000004</v>
      </c>
      <c r="Q314" s="177">
        <v>7.6516999999999999</v>
      </c>
      <c r="R314" s="177">
        <v>3.5021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2026</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1681</v>
      </c>
      <c r="C316" s="173">
        <v>150992</v>
      </c>
      <c r="D316" s="176">
        <v>44918</v>
      </c>
      <c r="E316" s="177">
        <v>60.622500000000002</v>
      </c>
      <c r="F316" s="177">
        <v>-22.443999999999999</v>
      </c>
      <c r="G316" s="177">
        <v>-9.6257999999999999</v>
      </c>
      <c r="H316" s="177">
        <v>-0.73099999999999998</v>
      </c>
      <c r="I316" s="177">
        <v>2.0874999999999999</v>
      </c>
      <c r="J316" s="177">
        <v>6.2758000000000003</v>
      </c>
      <c r="K316" s="177">
        <v>8.5245999999999995</v>
      </c>
      <c r="L316" s="177">
        <v>7.9428000000000001</v>
      </c>
      <c r="M316" s="177">
        <v>2.4115000000000002</v>
      </c>
      <c r="N316" s="177">
        <v>2.1438999999999999</v>
      </c>
      <c r="O316" s="177">
        <v>6.0823</v>
      </c>
      <c r="P316" s="177">
        <v>7.2742000000000004</v>
      </c>
      <c r="Q316" s="177">
        <v>7.2496999999999998</v>
      </c>
      <c r="R316" s="177">
        <v>3.1465000000000001</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2027</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44918</v>
      </c>
      <c r="E318" s="177">
        <v>24.527899999999999</v>
      </c>
      <c r="F318" s="177">
        <v>4.9114000000000004</v>
      </c>
      <c r="G318" s="177">
        <v>2.3317999999999999</v>
      </c>
      <c r="H318" s="177">
        <v>5.0218999999999996</v>
      </c>
      <c r="I318" s="177">
        <v>5.9553000000000003</v>
      </c>
      <c r="J318" s="177">
        <v>5.7211999999999996</v>
      </c>
      <c r="K318" s="177">
        <v>6.6647999999999996</v>
      </c>
      <c r="L318" s="177">
        <v>7.4554</v>
      </c>
      <c r="M318" s="177">
        <v>5.1806000000000001</v>
      </c>
      <c r="N318" s="177">
        <v>4.4020000000000001</v>
      </c>
      <c r="O318" s="177">
        <v>6.3113000000000001</v>
      </c>
      <c r="P318" s="177">
        <v>7.0124000000000004</v>
      </c>
      <c r="Q318" s="177">
        <v>6.9382000000000001</v>
      </c>
      <c r="R318" s="177">
        <v>4.3383000000000003</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44918</v>
      </c>
      <c r="E319" s="177">
        <v>25.549299999999999</v>
      </c>
      <c r="F319" s="177">
        <v>5.2866</v>
      </c>
      <c r="G319" s="177">
        <v>2.5720000000000001</v>
      </c>
      <c r="H319" s="177">
        <v>5.2708000000000004</v>
      </c>
      <c r="I319" s="177">
        <v>6.1985000000000001</v>
      </c>
      <c r="J319" s="177">
        <v>5.9866000000000001</v>
      </c>
      <c r="K319" s="177">
        <v>6.9587000000000003</v>
      </c>
      <c r="L319" s="177">
        <v>7.7667000000000002</v>
      </c>
      <c r="M319" s="177">
        <v>5.4961000000000002</v>
      </c>
      <c r="N319" s="177">
        <v>4.7218</v>
      </c>
      <c r="O319" s="177">
        <v>6.6416000000000004</v>
      </c>
      <c r="P319" s="177">
        <v>7.3428000000000004</v>
      </c>
      <c r="Q319" s="177">
        <v>8.2304999999999993</v>
      </c>
      <c r="R319" s="177">
        <v>4.6616999999999997</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44918</v>
      </c>
      <c r="E320" s="177">
        <v>16.318999999999999</v>
      </c>
      <c r="F320" s="177">
        <v>2.4605000000000001</v>
      </c>
      <c r="G320" s="177">
        <v>4.4749999999999996</v>
      </c>
      <c r="H320" s="177">
        <v>5.8857999999999997</v>
      </c>
      <c r="I320" s="177">
        <v>6.5025000000000004</v>
      </c>
      <c r="J320" s="177">
        <v>6.6040000000000001</v>
      </c>
      <c r="K320" s="177">
        <v>6.5065999999999997</v>
      </c>
      <c r="L320" s="177">
        <v>5.7606999999999999</v>
      </c>
      <c r="M320" s="177">
        <v>2.5548999999999999</v>
      </c>
      <c r="N320" s="177">
        <v>2.9142000000000001</v>
      </c>
      <c r="O320" s="177">
        <v>6.1882000000000001</v>
      </c>
      <c r="P320" s="177">
        <v>6.7957000000000001</v>
      </c>
      <c r="Q320" s="177">
        <v>7.3002000000000002</v>
      </c>
      <c r="R320" s="177">
        <v>3.4971999999999999</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44918</v>
      </c>
      <c r="E321" s="177">
        <v>15.972899999999999</v>
      </c>
      <c r="F321" s="177">
        <v>2.0567000000000002</v>
      </c>
      <c r="G321" s="177">
        <v>4.1908000000000003</v>
      </c>
      <c r="H321" s="177">
        <v>5.5881999999999996</v>
      </c>
      <c r="I321" s="177">
        <v>6.2008999999999999</v>
      </c>
      <c r="J321" s="177">
        <v>6.3013000000000003</v>
      </c>
      <c r="K321" s="177">
        <v>6.2015000000000002</v>
      </c>
      <c r="L321" s="177">
        <v>5.452</v>
      </c>
      <c r="M321" s="177">
        <v>2.2477999999999998</v>
      </c>
      <c r="N321" s="177">
        <v>2.5975999999999999</v>
      </c>
      <c r="O321" s="177">
        <v>5.8643000000000001</v>
      </c>
      <c r="P321" s="177">
        <v>6.4695</v>
      </c>
      <c r="Q321" s="177">
        <v>6.9696999999999996</v>
      </c>
      <c r="R321" s="177">
        <v>3.1821000000000002</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44918</v>
      </c>
      <c r="E322" s="177">
        <v>2631.2602999999999</v>
      </c>
      <c r="F322" s="177">
        <v>-4.4619999999999997</v>
      </c>
      <c r="G322" s="177">
        <v>1.6907000000000001</v>
      </c>
      <c r="H322" s="177">
        <v>2.9207999999999998</v>
      </c>
      <c r="I322" s="177">
        <v>5.5885999999999996</v>
      </c>
      <c r="J322" s="177">
        <v>6.0505000000000004</v>
      </c>
      <c r="K322" s="177">
        <v>6.7043999999999997</v>
      </c>
      <c r="L322" s="177">
        <v>5.6562999999999999</v>
      </c>
      <c r="M322" s="177">
        <v>2.6362000000000001</v>
      </c>
      <c r="N322" s="177">
        <v>2.8628</v>
      </c>
      <c r="O322" s="177">
        <v>5.3742999999999999</v>
      </c>
      <c r="P322" s="177">
        <v>6.1234000000000002</v>
      </c>
      <c r="Q322" s="177">
        <v>6.4825999999999997</v>
      </c>
      <c r="R322" s="177">
        <v>3.1333000000000002</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44918</v>
      </c>
      <c r="E323" s="177">
        <v>2792.9281000000001</v>
      </c>
      <c r="F323" s="177">
        <v>-4.0796000000000001</v>
      </c>
      <c r="G323" s="177">
        <v>2.0712999999999999</v>
      </c>
      <c r="H323" s="177">
        <v>3.3014000000000001</v>
      </c>
      <c r="I323" s="177">
        <v>5.9696999999999996</v>
      </c>
      <c r="J323" s="177">
        <v>6.4325999999999999</v>
      </c>
      <c r="K323" s="177">
        <v>7.0891000000000002</v>
      </c>
      <c r="L323" s="177">
        <v>6.0465999999999998</v>
      </c>
      <c r="M323" s="177">
        <v>3.0238</v>
      </c>
      <c r="N323" s="177">
        <v>3.2570000000000001</v>
      </c>
      <c r="O323" s="177">
        <v>5.7904</v>
      </c>
      <c r="P323" s="177">
        <v>6.6192000000000002</v>
      </c>
      <c r="Q323" s="177">
        <v>7.3383000000000003</v>
      </c>
      <c r="R323" s="177">
        <v>3.5375999999999999</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44918</v>
      </c>
      <c r="E324" s="177">
        <v>3112.2026000000001</v>
      </c>
      <c r="F324" s="177">
        <v>-1.2337</v>
      </c>
      <c r="G324" s="177">
        <v>-1.3228</v>
      </c>
      <c r="H324" s="177">
        <v>3.0150000000000001</v>
      </c>
      <c r="I324" s="177">
        <v>4.2110000000000003</v>
      </c>
      <c r="J324" s="177">
        <v>5.0099</v>
      </c>
      <c r="K324" s="177">
        <v>6.7744</v>
      </c>
      <c r="L324" s="177">
        <v>6.2065999999999999</v>
      </c>
      <c r="M324" s="177">
        <v>3.6949000000000001</v>
      </c>
      <c r="N324" s="177">
        <v>3.5956000000000001</v>
      </c>
      <c r="O324" s="177">
        <v>5.6391</v>
      </c>
      <c r="P324" s="177">
        <v>6.7899000000000003</v>
      </c>
      <c r="Q324" s="177">
        <v>7.7206000000000001</v>
      </c>
      <c r="R324" s="177">
        <v>3.7399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44918</v>
      </c>
      <c r="E325" s="177">
        <v>3222.2503999999999</v>
      </c>
      <c r="F325" s="177">
        <v>-0.879</v>
      </c>
      <c r="G325" s="177">
        <v>-0.96619999999999995</v>
      </c>
      <c r="H325" s="177">
        <v>3.3738999999999999</v>
      </c>
      <c r="I325" s="177">
        <v>4.5694999999999997</v>
      </c>
      <c r="J325" s="177">
        <v>5.3688000000000002</v>
      </c>
      <c r="K325" s="177">
        <v>7.1364999999999998</v>
      </c>
      <c r="L325" s="177">
        <v>6.5728</v>
      </c>
      <c r="M325" s="177">
        <v>4.0640999999999998</v>
      </c>
      <c r="N325" s="177">
        <v>3.9689000000000001</v>
      </c>
      <c r="O325" s="177">
        <v>5.9951999999999996</v>
      </c>
      <c r="P325" s="177">
        <v>7.1276000000000002</v>
      </c>
      <c r="Q325" s="177">
        <v>8.0296000000000003</v>
      </c>
      <c r="R325" s="177">
        <v>4.1124999999999998</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1682</v>
      </c>
      <c r="C326" s="173">
        <v>148755</v>
      </c>
      <c r="D326" s="176">
        <v>44918</v>
      </c>
      <c r="E326" s="177">
        <v>10.7194</v>
      </c>
      <c r="F326" s="177">
        <v>-5.1067999999999998</v>
      </c>
      <c r="G326" s="177">
        <v>-0.1135</v>
      </c>
      <c r="H326" s="177">
        <v>3.4073000000000002</v>
      </c>
      <c r="I326" s="177">
        <v>5.7770000000000001</v>
      </c>
      <c r="J326" s="177">
        <v>6.2747999999999999</v>
      </c>
      <c r="K326" s="177">
        <v>7.3269000000000002</v>
      </c>
      <c r="L326" s="177">
        <v>5.9852999999999996</v>
      </c>
      <c r="M326" s="177">
        <v>3.1396000000000002</v>
      </c>
      <c r="N326" s="177">
        <v>3.2847</v>
      </c>
      <c r="O326" s="177"/>
      <c r="P326" s="177"/>
      <c r="Q326" s="177">
        <v>4.0031999999999996</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1683</v>
      </c>
      <c r="C327" s="173">
        <v>148757</v>
      </c>
      <c r="D327" s="176">
        <v>44918</v>
      </c>
      <c r="E327" s="177">
        <v>10.6357</v>
      </c>
      <c r="F327" s="177">
        <v>-5.4901</v>
      </c>
      <c r="G327" s="177">
        <v>-0.57189999999999996</v>
      </c>
      <c r="H327" s="177">
        <v>2.9432</v>
      </c>
      <c r="I327" s="177">
        <v>5.3056000000000001</v>
      </c>
      <c r="J327" s="177">
        <v>5.8045</v>
      </c>
      <c r="K327" s="177">
        <v>6.8621999999999996</v>
      </c>
      <c r="L327" s="177">
        <v>5.5313999999999997</v>
      </c>
      <c r="M327" s="177">
        <v>2.6916000000000002</v>
      </c>
      <c r="N327" s="177">
        <v>2.8319000000000001</v>
      </c>
      <c r="O327" s="177"/>
      <c r="P327" s="177"/>
      <c r="Q327" s="177">
        <v>3.5436000000000001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1601</v>
      </c>
      <c r="C328" s="173">
        <v>100856</v>
      </c>
      <c r="D328" s="176">
        <v>44918</v>
      </c>
      <c r="E328" s="177">
        <v>49.225299999999997</v>
      </c>
      <c r="F328" s="177">
        <v>-4.1519000000000004</v>
      </c>
      <c r="G328" s="177">
        <v>9.8900000000000002E-2</v>
      </c>
      <c r="H328" s="177">
        <v>2.7873999999999999</v>
      </c>
      <c r="I328" s="177">
        <v>5.3124000000000002</v>
      </c>
      <c r="J328" s="177">
        <v>6.7051999999999996</v>
      </c>
      <c r="K328" s="177">
        <v>7.7864000000000004</v>
      </c>
      <c r="L328" s="177">
        <v>6.9394999999999998</v>
      </c>
      <c r="M328" s="177">
        <v>4.2950999999999997</v>
      </c>
      <c r="N328" s="177">
        <v>4.2971000000000004</v>
      </c>
      <c r="O328" s="177">
        <v>6.1952999999999996</v>
      </c>
      <c r="P328" s="177">
        <v>6.6132999999999997</v>
      </c>
      <c r="Q328" s="177">
        <v>7.4130000000000003</v>
      </c>
      <c r="R328" s="177">
        <v>4.5415000000000001</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1602</v>
      </c>
      <c r="C329" s="173">
        <v>118814</v>
      </c>
      <c r="D329" s="176">
        <v>44918</v>
      </c>
      <c r="E329" s="177">
        <v>51.1935</v>
      </c>
      <c r="F329" s="177">
        <v>-3.7784</v>
      </c>
      <c r="G329" s="177">
        <v>0.4516</v>
      </c>
      <c r="H329" s="177">
        <v>3.1492</v>
      </c>
      <c r="I329" s="177">
        <v>5.6703000000000001</v>
      </c>
      <c r="J329" s="177">
        <v>7.0659999999999998</v>
      </c>
      <c r="K329" s="177">
        <v>8.1540999999999997</v>
      </c>
      <c r="L329" s="177">
        <v>7.3124000000000002</v>
      </c>
      <c r="M329" s="177">
        <v>4.6669</v>
      </c>
      <c r="N329" s="177">
        <v>4.6730999999999998</v>
      </c>
      <c r="O329" s="177">
        <v>6.6059000000000001</v>
      </c>
      <c r="P329" s="177">
        <v>7.0289000000000001</v>
      </c>
      <c r="Q329" s="177">
        <v>7.9428000000000001</v>
      </c>
      <c r="R329" s="177">
        <v>4.9390000000000001</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1890</v>
      </c>
      <c r="C330" s="173">
        <v>138318</v>
      </c>
      <c r="D330" s="176">
        <v>44918</v>
      </c>
      <c r="E330" s="177">
        <v>36.018300000000004</v>
      </c>
      <c r="F330" s="177">
        <v>-3.9517000000000002</v>
      </c>
      <c r="G330" s="177">
        <v>-6.7599999999999993E-2</v>
      </c>
      <c r="H330" s="177">
        <v>3.5057</v>
      </c>
      <c r="I330" s="177">
        <v>5.2656999999999998</v>
      </c>
      <c r="J330" s="177">
        <v>5.0266999999999999</v>
      </c>
      <c r="K330" s="177">
        <v>5.4175000000000004</v>
      </c>
      <c r="L330" s="177">
        <v>4.5747</v>
      </c>
      <c r="M330" s="177">
        <v>2.9813999999999998</v>
      </c>
      <c r="N330" s="177">
        <v>3.0404</v>
      </c>
      <c r="O330" s="177">
        <v>5.5277000000000003</v>
      </c>
      <c r="P330" s="177">
        <v>5.9324000000000003</v>
      </c>
      <c r="Q330" s="177">
        <v>6.6479999999999997</v>
      </c>
      <c r="R330" s="177">
        <v>3.5916000000000001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1891</v>
      </c>
      <c r="C331" s="173">
        <v>138330</v>
      </c>
      <c r="D331" s="176">
        <v>44918</v>
      </c>
      <c r="E331" s="177">
        <v>39.404200000000003</v>
      </c>
      <c r="F331" s="177">
        <v>-3.2418</v>
      </c>
      <c r="G331" s="177">
        <v>0.61760000000000004</v>
      </c>
      <c r="H331" s="177">
        <v>4.1848999999999998</v>
      </c>
      <c r="I331" s="177">
        <v>5.9749999999999996</v>
      </c>
      <c r="J331" s="177">
        <v>5.7546999999999997</v>
      </c>
      <c r="K331" s="177">
        <v>6.1651999999999996</v>
      </c>
      <c r="L331" s="177">
        <v>5.3273999999999999</v>
      </c>
      <c r="M331" s="177">
        <v>3.7218</v>
      </c>
      <c r="N331" s="177">
        <v>3.7966000000000002</v>
      </c>
      <c r="O331" s="177">
        <v>6.2948000000000004</v>
      </c>
      <c r="P331" s="177">
        <v>6.8334000000000001</v>
      </c>
      <c r="Q331" s="177">
        <v>7.5133999999999999</v>
      </c>
      <c r="R331" s="177">
        <v>4.2999000000000001</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44918</v>
      </c>
      <c r="E334" s="177">
        <v>13.1023</v>
      </c>
      <c r="F334" s="177">
        <v>4.1791</v>
      </c>
      <c r="G334" s="177">
        <v>1.2073</v>
      </c>
      <c r="H334" s="177">
        <v>2.8668999999999998</v>
      </c>
      <c r="I334" s="177">
        <v>5.9432</v>
      </c>
      <c r="J334" s="177">
        <v>6.8449</v>
      </c>
      <c r="K334" s="177">
        <v>7.3445</v>
      </c>
      <c r="L334" s="177">
        <v>5.9993999999999996</v>
      </c>
      <c r="M334" s="177">
        <v>3.6236000000000002</v>
      </c>
      <c r="N334" s="177">
        <v>3.7189999999999999</v>
      </c>
      <c r="O334" s="177">
        <v>5.9851999999999999</v>
      </c>
      <c r="P334" s="177"/>
      <c r="Q334" s="177">
        <v>7.1870000000000003</v>
      </c>
      <c r="R334" s="177">
        <v>3.6082000000000001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44918</v>
      </c>
      <c r="E335" s="177">
        <v>12.860099999999999</v>
      </c>
      <c r="F335" s="177">
        <v>3.6901000000000002</v>
      </c>
      <c r="G335" s="177">
        <v>0.85150000000000003</v>
      </c>
      <c r="H335" s="177">
        <v>2.4339</v>
      </c>
      <c r="I335" s="177">
        <v>5.5056000000000003</v>
      </c>
      <c r="J335" s="177">
        <v>6.4005999999999998</v>
      </c>
      <c r="K335" s="177">
        <v>6.8906999999999998</v>
      </c>
      <c r="L335" s="177">
        <v>5.5441000000000003</v>
      </c>
      <c r="M335" s="177">
        <v>3.1690999999999998</v>
      </c>
      <c r="N335" s="177">
        <v>3.2583000000000002</v>
      </c>
      <c r="O335" s="177">
        <v>5.4892000000000003</v>
      </c>
      <c r="P335" s="177"/>
      <c r="Q335" s="177">
        <v>6.6745000000000001</v>
      </c>
      <c r="R335" s="177">
        <v>3.1412</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44918</v>
      </c>
      <c r="E336" s="177">
        <v>33.415100000000002</v>
      </c>
      <c r="F336" s="177">
        <v>6.4458000000000002</v>
      </c>
      <c r="G336" s="177">
        <v>7.1041999999999996</v>
      </c>
      <c r="H336" s="177">
        <v>6.6559999999999997</v>
      </c>
      <c r="I336" s="177">
        <v>6.3901000000000003</v>
      </c>
      <c r="J336" s="177">
        <v>6.5453000000000001</v>
      </c>
      <c r="K336" s="177">
        <v>5.8333000000000004</v>
      </c>
      <c r="L336" s="177">
        <v>5.3186</v>
      </c>
      <c r="M336" s="177">
        <v>3.4948999999999999</v>
      </c>
      <c r="N336" s="177">
        <v>3.6120999999999999</v>
      </c>
      <c r="O336" s="177">
        <v>5.9469000000000003</v>
      </c>
      <c r="P336" s="177">
        <v>6.7359999999999998</v>
      </c>
      <c r="Q336" s="177">
        <v>6.9352999999999998</v>
      </c>
      <c r="R336" s="177">
        <v>3.5891000000000002</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44918</v>
      </c>
      <c r="E337" s="177">
        <v>34.360100000000003</v>
      </c>
      <c r="F337" s="177">
        <v>6.6936</v>
      </c>
      <c r="G337" s="177">
        <v>7.3696000000000002</v>
      </c>
      <c r="H337" s="177">
        <v>6.9139999999999997</v>
      </c>
      <c r="I337" s="177">
        <v>6.6409000000000002</v>
      </c>
      <c r="J337" s="177">
        <v>6.8010000000000002</v>
      </c>
      <c r="K337" s="177">
        <v>6.0911999999999997</v>
      </c>
      <c r="L337" s="177">
        <v>5.5799000000000003</v>
      </c>
      <c r="M337" s="177">
        <v>3.7454000000000001</v>
      </c>
      <c r="N337" s="177">
        <v>3.8677999999999999</v>
      </c>
      <c r="O337" s="177">
        <v>6.1999000000000004</v>
      </c>
      <c r="P337" s="177">
        <v>7.0481999999999996</v>
      </c>
      <c r="Q337" s="177">
        <v>7.5834999999999999</v>
      </c>
      <c r="R337" s="177">
        <v>3.8494999999999999</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1810</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1810</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44918</v>
      </c>
      <c r="E340" s="177">
        <v>12.8704</v>
      </c>
      <c r="F340" s="177">
        <v>-5.9546000000000001</v>
      </c>
      <c r="G340" s="177">
        <v>-4.6303000000000001</v>
      </c>
      <c r="H340" s="177">
        <v>1.7831999999999999</v>
      </c>
      <c r="I340" s="177">
        <v>5.5419</v>
      </c>
      <c r="J340" s="177">
        <v>5.6031000000000004</v>
      </c>
      <c r="K340" s="177">
        <v>6.4245000000000001</v>
      </c>
      <c r="L340" s="177">
        <v>5.1997</v>
      </c>
      <c r="M340" s="177">
        <v>2.2793999999999999</v>
      </c>
      <c r="N340" s="177">
        <v>2.6945999999999999</v>
      </c>
      <c r="O340" s="177">
        <v>5.5651999999999999</v>
      </c>
      <c r="P340" s="177"/>
      <c r="Q340" s="177">
        <v>5.6597999999999997</v>
      </c>
      <c r="R340" s="177">
        <v>3.0274999999999999</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44918</v>
      </c>
      <c r="E341" s="177">
        <v>12.6784</v>
      </c>
      <c r="F341" s="177">
        <v>-6.3324999999999996</v>
      </c>
      <c r="G341" s="177">
        <v>-4.7962999999999996</v>
      </c>
      <c r="H341" s="177">
        <v>1.6456</v>
      </c>
      <c r="I341" s="177">
        <v>5.4195000000000002</v>
      </c>
      <c r="J341" s="177">
        <v>5.4074999999999998</v>
      </c>
      <c r="K341" s="177">
        <v>6.1479999999999997</v>
      </c>
      <c r="L341" s="177">
        <v>4.8899999999999997</v>
      </c>
      <c r="M341" s="177">
        <v>1.9524999999999999</v>
      </c>
      <c r="N341" s="177">
        <v>2.3325999999999998</v>
      </c>
      <c r="O341" s="177">
        <v>5.2461000000000002</v>
      </c>
      <c r="P341" s="177"/>
      <c r="Q341" s="177">
        <v>5.3139000000000003</v>
      </c>
      <c r="R341" s="177">
        <v>2.7073999999999998</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44918</v>
      </c>
      <c r="E342" s="177">
        <v>13.7525</v>
      </c>
      <c r="F342" s="177">
        <v>1.5925</v>
      </c>
      <c r="G342" s="177">
        <v>2.5661</v>
      </c>
      <c r="H342" s="177">
        <v>4.0601000000000003</v>
      </c>
      <c r="I342" s="177">
        <v>5.9282000000000004</v>
      </c>
      <c r="J342" s="177">
        <v>6.0457999999999998</v>
      </c>
      <c r="K342" s="177">
        <v>6.6773999999999996</v>
      </c>
      <c r="L342" s="177">
        <v>5.9396000000000004</v>
      </c>
      <c r="M342" s="177">
        <v>3.7052999999999998</v>
      </c>
      <c r="N342" s="177">
        <v>3.7336999999999998</v>
      </c>
      <c r="O342" s="177">
        <v>6.2026000000000003</v>
      </c>
      <c r="P342" s="177"/>
      <c r="Q342" s="177">
        <v>7.5494000000000003</v>
      </c>
      <c r="R342" s="177">
        <v>3.7801</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44918</v>
      </c>
      <c r="E343" s="177">
        <v>13.5633</v>
      </c>
      <c r="F343" s="177">
        <v>1.3455999999999999</v>
      </c>
      <c r="G343" s="177">
        <v>2.2429999999999999</v>
      </c>
      <c r="H343" s="177">
        <v>3.7317</v>
      </c>
      <c r="I343" s="177">
        <v>5.5862999999999996</v>
      </c>
      <c r="J343" s="177">
        <v>5.7229000000000001</v>
      </c>
      <c r="K343" s="177">
        <v>6.3658000000000001</v>
      </c>
      <c r="L343" s="177">
        <v>5.6277999999999997</v>
      </c>
      <c r="M343" s="177">
        <v>3.3797999999999999</v>
      </c>
      <c r="N343" s="177">
        <v>3.3976999999999999</v>
      </c>
      <c r="O343" s="177">
        <v>5.8795999999999999</v>
      </c>
      <c r="P343" s="177"/>
      <c r="Q343" s="177">
        <v>7.2096</v>
      </c>
      <c r="R343" s="177">
        <v>3.4464000000000001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-2.6227324999999988</v>
      </c>
      <c r="G344" s="179">
        <v>0.76405999999999996</v>
      </c>
      <c r="H344" s="179">
        <v>3.2276525000000005</v>
      </c>
      <c r="I344" s="179">
        <v>5.3527324999999992</v>
      </c>
      <c r="J344" s="179">
        <v>6.1953449999999997</v>
      </c>
      <c r="K344" s="179">
        <v>6.9902350000000002</v>
      </c>
      <c r="L344" s="179">
        <v>6.2713250000000018</v>
      </c>
      <c r="M344" s="179">
        <v>3.1972874999999994</v>
      </c>
      <c r="N344" s="179">
        <v>3.2525950000000003</v>
      </c>
      <c r="O344" s="179">
        <v>5.8962666666666683</v>
      </c>
      <c r="P344" s="179">
        <v>6.6677964285714282</v>
      </c>
      <c r="Q344" s="179">
        <v>7.0154549999999984</v>
      </c>
      <c r="R344" s="179">
        <v>3.6061555555555569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-2.5766999999999998</v>
      </c>
      <c r="G345" s="179">
        <v>0.79820000000000002</v>
      </c>
      <c r="H345" s="179">
        <v>2.9876</v>
      </c>
      <c r="I345" s="179">
        <v>5.5874499999999996</v>
      </c>
      <c r="J345" s="179">
        <v>6.2885500000000008</v>
      </c>
      <c r="K345" s="179">
        <v>6.8182999999999998</v>
      </c>
      <c r="L345" s="179">
        <v>5.9974499999999997</v>
      </c>
      <c r="M345" s="179">
        <v>3.2168999999999999</v>
      </c>
      <c r="N345" s="179">
        <v>3.2715000000000001</v>
      </c>
      <c r="O345" s="179">
        <v>5.9660500000000001</v>
      </c>
      <c r="P345" s="179">
        <v>6.8145500000000006</v>
      </c>
      <c r="Q345" s="179">
        <v>7.2296499999999995</v>
      </c>
      <c r="R345" s="179">
        <v>3.5903499999999999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44918</v>
      </c>
      <c r="E348" s="177">
        <v>18.367799999999999</v>
      </c>
      <c r="F348" s="177">
        <v>-16.088999999999999</v>
      </c>
      <c r="G348" s="177">
        <v>-3.8407</v>
      </c>
      <c r="H348" s="177">
        <v>-0.34060000000000001</v>
      </c>
      <c r="I348" s="177">
        <v>4.8349000000000002</v>
      </c>
      <c r="J348" s="177">
        <v>6.3053999999999997</v>
      </c>
      <c r="K348" s="177">
        <v>7.5465</v>
      </c>
      <c r="L348" s="177">
        <v>12.342599999999999</v>
      </c>
      <c r="M348" s="177">
        <v>9.0345999999999993</v>
      </c>
      <c r="N348" s="177">
        <v>7.9950999999999999</v>
      </c>
      <c r="O348" s="177">
        <v>8.4773999999999994</v>
      </c>
      <c r="P348" s="177">
        <v>7.1996000000000002</v>
      </c>
      <c r="Q348" s="177">
        <v>8.2166999999999994</v>
      </c>
      <c r="R348" s="177">
        <v>7.6570999999999998</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44918</v>
      </c>
      <c r="E349" s="177">
        <v>17.136299999999999</v>
      </c>
      <c r="F349" s="177">
        <v>-17.0319</v>
      </c>
      <c r="G349" s="177">
        <v>-4.7550999999999997</v>
      </c>
      <c r="H349" s="177">
        <v>-1.1863999999999999</v>
      </c>
      <c r="I349" s="177">
        <v>3.9769999999999999</v>
      </c>
      <c r="J349" s="177">
        <v>5.4485999999999999</v>
      </c>
      <c r="K349" s="177">
        <v>6.6772</v>
      </c>
      <c r="L349" s="177">
        <v>11.4353</v>
      </c>
      <c r="M349" s="177">
        <v>8.0622000000000007</v>
      </c>
      <c r="N349" s="177">
        <v>7.0270000000000001</v>
      </c>
      <c r="O349" s="177">
        <v>7.5697000000000001</v>
      </c>
      <c r="P349" s="177">
        <v>6.2417999999999996</v>
      </c>
      <c r="Q349" s="177">
        <v>7.2445000000000004</v>
      </c>
      <c r="R349" s="177">
        <v>6.7329999999999997</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44918</v>
      </c>
      <c r="E352" s="177">
        <v>19.3919</v>
      </c>
      <c r="F352" s="177">
        <v>0.56469999999999998</v>
      </c>
      <c r="G352" s="177">
        <v>4.3935000000000004</v>
      </c>
      <c r="H352" s="177">
        <v>4.5213000000000001</v>
      </c>
      <c r="I352" s="177">
        <v>6.3071999999999999</v>
      </c>
      <c r="J352" s="177">
        <v>6.9916</v>
      </c>
      <c r="K352" s="177">
        <v>7.4089</v>
      </c>
      <c r="L352" s="177">
        <v>7.1665000000000001</v>
      </c>
      <c r="M352" s="177">
        <v>4.7426000000000004</v>
      </c>
      <c r="N352" s="177">
        <v>4.8975999999999997</v>
      </c>
      <c r="O352" s="177">
        <v>7.109</v>
      </c>
      <c r="P352" s="177">
        <v>6.7945000000000002</v>
      </c>
      <c r="Q352" s="177">
        <v>8.1562999999999999</v>
      </c>
      <c r="R352" s="177">
        <v>5.9969999999999999</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44918</v>
      </c>
      <c r="E353" s="177">
        <v>17.682500000000001</v>
      </c>
      <c r="F353" s="177">
        <v>-0.2064</v>
      </c>
      <c r="G353" s="177">
        <v>3.5101</v>
      </c>
      <c r="H353" s="177">
        <v>3.6886999999999999</v>
      </c>
      <c r="I353" s="177">
        <v>5.4668000000000001</v>
      </c>
      <c r="J353" s="177">
        <v>6.1478000000000002</v>
      </c>
      <c r="K353" s="177">
        <v>6.5401999999999996</v>
      </c>
      <c r="L353" s="177">
        <v>6.2769000000000004</v>
      </c>
      <c r="M353" s="177">
        <v>3.8607</v>
      </c>
      <c r="N353" s="177">
        <v>4.0054999999999996</v>
      </c>
      <c r="O353" s="177">
        <v>6.0719000000000003</v>
      </c>
      <c r="P353" s="177">
        <v>5.6513999999999998</v>
      </c>
      <c r="Q353" s="177">
        <v>6.9810999999999996</v>
      </c>
      <c r="R353" s="177">
        <v>5.0293000000000001</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1967</v>
      </c>
      <c r="C354" s="173">
        <v>133868</v>
      </c>
      <c r="D354" s="176">
        <v>44918</v>
      </c>
      <c r="E354" s="177">
        <v>10.7021</v>
      </c>
      <c r="F354" s="177">
        <v>-1.3642000000000001</v>
      </c>
      <c r="G354" s="177">
        <v>1.137</v>
      </c>
      <c r="H354" s="177">
        <v>3.5104000000000002</v>
      </c>
      <c r="I354" s="177">
        <v>4.4168000000000003</v>
      </c>
      <c r="J354" s="177">
        <v>4.8738000000000001</v>
      </c>
      <c r="K354" s="177">
        <v>5.3742999999999999</v>
      </c>
      <c r="L354" s="177">
        <v>5.2366999999999999</v>
      </c>
      <c r="M354" s="177">
        <v>170.14920000000001</v>
      </c>
      <c r="N354" s="177">
        <v>143.61160000000001</v>
      </c>
      <c r="O354" s="177">
        <v>13.9434</v>
      </c>
      <c r="P354" s="177">
        <v>-3.9502000000000002</v>
      </c>
      <c r="Q354" s="177">
        <v>0.871</v>
      </c>
      <c r="R354" s="177">
        <v>63.539700000000003</v>
      </c>
      <c r="S354" t="s">
        <v>1811</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1968</v>
      </c>
      <c r="C355" s="173">
        <v>133867</v>
      </c>
      <c r="D355" s="176">
        <v>44918</v>
      </c>
      <c r="E355" s="177">
        <v>10.530099999999999</v>
      </c>
      <c r="F355" s="177">
        <v>-1.7330000000000001</v>
      </c>
      <c r="G355" s="177">
        <v>0.80879999999999996</v>
      </c>
      <c r="H355" s="177">
        <v>3.2702</v>
      </c>
      <c r="I355" s="177">
        <v>4.1413000000000002</v>
      </c>
      <c r="J355" s="177">
        <v>4.5926999999999998</v>
      </c>
      <c r="K355" s="177">
        <v>5.0879000000000003</v>
      </c>
      <c r="L355" s="177">
        <v>4.9478999999999997</v>
      </c>
      <c r="M355" s="177">
        <v>169.5025</v>
      </c>
      <c r="N355" s="177">
        <v>142.92570000000001</v>
      </c>
      <c r="O355" s="177">
        <v>13.622400000000001</v>
      </c>
      <c r="P355" s="177">
        <v>-4.1943999999999999</v>
      </c>
      <c r="Q355" s="177">
        <v>0.6623</v>
      </c>
      <c r="R355" s="177">
        <v>63.080300000000001</v>
      </c>
      <c r="S355" t="s">
        <v>1811</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1939</v>
      </c>
      <c r="C356" s="173">
        <v>133488</v>
      </c>
      <c r="D356" s="176">
        <v>44918</v>
      </c>
      <c r="E356" s="177">
        <v>19.729600000000001</v>
      </c>
      <c r="F356" s="177">
        <v>19.250299999999999</v>
      </c>
      <c r="G356" s="177">
        <v>12.902100000000001</v>
      </c>
      <c r="H356" s="177">
        <v>9.5052000000000003</v>
      </c>
      <c r="I356" s="177">
        <v>9.2297999999999991</v>
      </c>
      <c r="J356" s="177">
        <v>8.4074000000000009</v>
      </c>
      <c r="K356" s="177">
        <v>7.5454999999999997</v>
      </c>
      <c r="L356" s="177">
        <v>8.0686</v>
      </c>
      <c r="M356" s="177">
        <v>5.3415999999999997</v>
      </c>
      <c r="N356" s="177">
        <v>5.6047000000000002</v>
      </c>
      <c r="O356" s="177">
        <v>9.2662999999999993</v>
      </c>
      <c r="P356" s="177">
        <v>7.5571000000000002</v>
      </c>
      <c r="Q356" s="177">
        <v>8.9581999999999997</v>
      </c>
      <c r="R356" s="177">
        <v>12.6671</v>
      </c>
      <c r="S356" t="s">
        <v>1811</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1940</v>
      </c>
      <c r="C357" s="173">
        <v>133486</v>
      </c>
      <c r="D357" s="176">
        <v>44918</v>
      </c>
      <c r="E357" s="177">
        <v>18.284099999999999</v>
      </c>
      <c r="F357" s="177">
        <v>18.3749</v>
      </c>
      <c r="G357" s="177">
        <v>12.056100000000001</v>
      </c>
      <c r="H357" s="177">
        <v>8.6839999999999993</v>
      </c>
      <c r="I357" s="177">
        <v>8.4114000000000004</v>
      </c>
      <c r="J357" s="177">
        <v>7.5795000000000003</v>
      </c>
      <c r="K357" s="177">
        <v>6.7112999999999996</v>
      </c>
      <c r="L357" s="177">
        <v>7.1784999999999997</v>
      </c>
      <c r="M357" s="177">
        <v>4.4854000000000003</v>
      </c>
      <c r="N357" s="177">
        <v>4.7415000000000003</v>
      </c>
      <c r="O357" s="177">
        <v>8.4466999999999999</v>
      </c>
      <c r="P357" s="177">
        <v>6.6813000000000002</v>
      </c>
      <c r="Q357" s="177">
        <v>7.9165000000000001</v>
      </c>
      <c r="R357" s="177">
        <v>11.815200000000001</v>
      </c>
      <c r="S357" t="s">
        <v>1811</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1941</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1942</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44918</v>
      </c>
      <c r="E360" s="177">
        <v>36.0124</v>
      </c>
      <c r="F360" s="177">
        <v>18.963000000000001</v>
      </c>
      <c r="G360" s="177">
        <v>6.7606999999999999</v>
      </c>
      <c r="H360" s="177">
        <v>5.7690999999999999</v>
      </c>
      <c r="I360" s="177">
        <v>8.4250000000000007</v>
      </c>
      <c r="J360" s="177">
        <v>7.5399000000000003</v>
      </c>
      <c r="K360" s="177">
        <v>7.2455999999999996</v>
      </c>
      <c r="L360" s="177">
        <v>5.9671000000000003</v>
      </c>
      <c r="M360" s="177">
        <v>12.345000000000001</v>
      </c>
      <c r="N360" s="177">
        <v>10.0967</v>
      </c>
      <c r="O360" s="177">
        <v>6.4607999999999999</v>
      </c>
      <c r="P360" s="177">
        <v>4.4715999999999996</v>
      </c>
      <c r="Q360" s="177">
        <v>7.0762</v>
      </c>
      <c r="R360" s="177">
        <v>6.8769</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44918</v>
      </c>
      <c r="E361" s="177">
        <v>33.662799999999997</v>
      </c>
      <c r="F361" s="177">
        <v>18.333600000000001</v>
      </c>
      <c r="G361" s="177">
        <v>6.0388000000000002</v>
      </c>
      <c r="H361" s="177">
        <v>5.0389999999999997</v>
      </c>
      <c r="I361" s="177">
        <v>7.7055999999999996</v>
      </c>
      <c r="J361" s="177">
        <v>6.8147000000000002</v>
      </c>
      <c r="K361" s="177">
        <v>6.5083000000000002</v>
      </c>
      <c r="L361" s="177">
        <v>5.1741999999999999</v>
      </c>
      <c r="M361" s="177">
        <v>11.5237</v>
      </c>
      <c r="N361" s="177">
        <v>9.2348999999999997</v>
      </c>
      <c r="O361" s="177">
        <v>5.6239999999999997</v>
      </c>
      <c r="P361" s="177">
        <v>3.6589</v>
      </c>
      <c r="Q361" s="177">
        <v>6.3795000000000002</v>
      </c>
      <c r="R361" s="177">
        <v>6.0141</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44918</v>
      </c>
      <c r="E362" s="177">
        <v>24.173100000000002</v>
      </c>
      <c r="F362" s="177">
        <v>-14.791399999999999</v>
      </c>
      <c r="G362" s="177">
        <v>2.1646000000000001</v>
      </c>
      <c r="H362" s="177">
        <v>-3.5783</v>
      </c>
      <c r="I362" s="177">
        <v>3.7370999999999999</v>
      </c>
      <c r="J362" s="177">
        <v>7.5560999999999998</v>
      </c>
      <c r="K362" s="177">
        <v>10.257899999999999</v>
      </c>
      <c r="L362" s="177">
        <v>4.4142000000000001</v>
      </c>
      <c r="M362" s="177">
        <v>9.5489999999999995</v>
      </c>
      <c r="N362" s="177">
        <v>6.7725999999999997</v>
      </c>
      <c r="O362" s="177">
        <v>6.6943000000000001</v>
      </c>
      <c r="P362" s="177">
        <v>6.4675000000000002</v>
      </c>
      <c r="Q362" s="177">
        <v>8.3139000000000003</v>
      </c>
      <c r="R362" s="177">
        <v>10.6625</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44918</v>
      </c>
      <c r="E363" s="177">
        <v>24.392800000000001</v>
      </c>
      <c r="F363" s="177">
        <v>-14.8078</v>
      </c>
      <c r="G363" s="177">
        <v>2.1450999999999998</v>
      </c>
      <c r="H363" s="177">
        <v>-3.5888</v>
      </c>
      <c r="I363" s="177">
        <v>3.7355</v>
      </c>
      <c r="J363" s="177">
        <v>7.5533000000000001</v>
      </c>
      <c r="K363" s="177">
        <v>10.2583</v>
      </c>
      <c r="L363" s="177">
        <v>4.4145000000000003</v>
      </c>
      <c r="M363" s="177">
        <v>2.0527000000000002</v>
      </c>
      <c r="N363" s="177">
        <v>1.1469</v>
      </c>
      <c r="O363" s="177">
        <v>5.0461999999999998</v>
      </c>
      <c r="P363" s="177">
        <v>5.7804000000000002</v>
      </c>
      <c r="Q363" s="177">
        <v>7.9939</v>
      </c>
      <c r="R363" s="177">
        <v>7.7796000000000003</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44918</v>
      </c>
      <c r="E366" s="177">
        <v>0.52429999999999999</v>
      </c>
      <c r="F366" s="177">
        <v>13.928599999999999</v>
      </c>
      <c r="G366" s="177">
        <v>13.939299999999999</v>
      </c>
      <c r="H366" s="177">
        <v>14.960699999999999</v>
      </c>
      <c r="I366" s="177">
        <v>14.5008</v>
      </c>
      <c r="J366" s="177">
        <v>14.7973</v>
      </c>
      <c r="K366" s="177">
        <v>15.164300000000001</v>
      </c>
      <c r="L366" s="177">
        <v>-0.56899999999999995</v>
      </c>
      <c r="M366" s="177">
        <v>3.3479999999999999</v>
      </c>
      <c r="N366" s="177"/>
      <c r="O366" s="177"/>
      <c r="P366" s="177"/>
      <c r="Q366" s="177">
        <v>3.9316</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44918</v>
      </c>
      <c r="E367" s="177">
        <v>0.55469999999999997</v>
      </c>
      <c r="F367" s="177">
        <v>13.164999999999999</v>
      </c>
      <c r="G367" s="177">
        <v>15.372999999999999</v>
      </c>
      <c r="H367" s="177">
        <v>14.138500000000001</v>
      </c>
      <c r="I367" s="177">
        <v>14.652200000000001</v>
      </c>
      <c r="J367" s="177">
        <v>14.650600000000001</v>
      </c>
      <c r="K367" s="177">
        <v>15.1585</v>
      </c>
      <c r="L367" s="177">
        <v>-0.57369999999999999</v>
      </c>
      <c r="M367" s="177">
        <v>3.3611</v>
      </c>
      <c r="N367" s="177"/>
      <c r="O367" s="177"/>
      <c r="P367" s="177"/>
      <c r="Q367" s="177">
        <v>3.9222999999999999</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44918</v>
      </c>
      <c r="E370" s="177">
        <v>19.943100000000001</v>
      </c>
      <c r="F370" s="177">
        <v>-3.843</v>
      </c>
      <c r="G370" s="177">
        <v>1.1592</v>
      </c>
      <c r="H370" s="177">
        <v>3.1394000000000002</v>
      </c>
      <c r="I370" s="177">
        <v>5.7648000000000001</v>
      </c>
      <c r="J370" s="177">
        <v>6.6555</v>
      </c>
      <c r="K370" s="177">
        <v>6.5678999999999998</v>
      </c>
      <c r="L370" s="177">
        <v>6.7251000000000003</v>
      </c>
      <c r="M370" s="177">
        <v>3.5590000000000002</v>
      </c>
      <c r="N370" s="177">
        <v>3.7126000000000001</v>
      </c>
      <c r="O370" s="177">
        <v>7.1565000000000003</v>
      </c>
      <c r="P370" s="177">
        <v>7.0641999999999996</v>
      </c>
      <c r="Q370" s="177">
        <v>8.2052999999999994</v>
      </c>
      <c r="R370" s="177">
        <v>5.4051</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44918</v>
      </c>
      <c r="E371" s="177">
        <v>21.222100000000001</v>
      </c>
      <c r="F371" s="177">
        <v>-3.2675000000000001</v>
      </c>
      <c r="G371" s="177">
        <v>1.7775000000000001</v>
      </c>
      <c r="H371" s="177">
        <v>3.7372999999999998</v>
      </c>
      <c r="I371" s="177">
        <v>6.3792</v>
      </c>
      <c r="J371" s="177">
        <v>7.2667000000000002</v>
      </c>
      <c r="K371" s="177">
        <v>7.2012999999999998</v>
      </c>
      <c r="L371" s="177">
        <v>7.3666</v>
      </c>
      <c r="M371" s="177">
        <v>4.1977000000000002</v>
      </c>
      <c r="N371" s="177">
        <v>4.3783000000000003</v>
      </c>
      <c r="O371" s="177">
        <v>7.7476000000000003</v>
      </c>
      <c r="P371" s="177">
        <v>7.681</v>
      </c>
      <c r="Q371" s="177">
        <v>8.9763999999999999</v>
      </c>
      <c r="R371" s="177">
        <v>6.0362</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2028</v>
      </c>
      <c r="C372" s="173">
        <v>151045</v>
      </c>
      <c r="D372" s="176">
        <v>44918</v>
      </c>
      <c r="E372" s="177">
        <v>25.663399999999999</v>
      </c>
      <c r="F372" s="177">
        <v>1.7068000000000001</v>
      </c>
      <c r="G372" s="177">
        <v>2.9874999999999998</v>
      </c>
      <c r="H372" s="177">
        <v>3.5173999999999999</v>
      </c>
      <c r="I372" s="177">
        <v>5.5381999999999998</v>
      </c>
      <c r="J372" s="177">
        <v>6.2999000000000001</v>
      </c>
      <c r="K372" s="177">
        <v>6.9984000000000002</v>
      </c>
      <c r="L372" s="177">
        <v>6.7244000000000002</v>
      </c>
      <c r="M372" s="177">
        <v>4.1098999999999997</v>
      </c>
      <c r="N372" s="177">
        <v>3.9315000000000002</v>
      </c>
      <c r="O372" s="177">
        <v>5.5042999999999997</v>
      </c>
      <c r="P372" s="177">
        <v>5.1181999999999999</v>
      </c>
      <c r="Q372" s="177">
        <v>7.1635</v>
      </c>
      <c r="R372" s="177">
        <v>5.2846000000000002</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2029</v>
      </c>
      <c r="C373" s="173">
        <v>151043</v>
      </c>
      <c r="D373" s="176">
        <v>44918</v>
      </c>
      <c r="E373" s="177">
        <v>24.157499999999999</v>
      </c>
      <c r="F373" s="177">
        <v>0.90659999999999996</v>
      </c>
      <c r="G373" s="177">
        <v>2.1659999999999999</v>
      </c>
      <c r="H373" s="177">
        <v>2.7210999999999999</v>
      </c>
      <c r="I373" s="177">
        <v>4.7355999999999998</v>
      </c>
      <c r="J373" s="177">
        <v>5.4942000000000002</v>
      </c>
      <c r="K373" s="177">
        <v>6.1840999999999999</v>
      </c>
      <c r="L373" s="177">
        <v>5.8994</v>
      </c>
      <c r="M373" s="177">
        <v>3.2875999999999999</v>
      </c>
      <c r="N373" s="177">
        <v>3.1036999999999999</v>
      </c>
      <c r="O373" s="177">
        <v>4.5937000000000001</v>
      </c>
      <c r="P373" s="177">
        <v>4.3129999999999997</v>
      </c>
      <c r="Q373" s="177">
        <v>6.9013</v>
      </c>
      <c r="R373" s="177">
        <v>4.4467999999999996</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44918</v>
      </c>
      <c r="E374" s="177">
        <v>26.0441</v>
      </c>
      <c r="F374" s="177">
        <v>-17.649999999999999</v>
      </c>
      <c r="G374" s="177">
        <v>-5.1365999999999996</v>
      </c>
      <c r="H374" s="177">
        <v>-0.32029999999999997</v>
      </c>
      <c r="I374" s="177">
        <v>2.8961999999999999</v>
      </c>
      <c r="J374" s="177">
        <v>6.9865000000000004</v>
      </c>
      <c r="K374" s="177">
        <v>7.0202999999999998</v>
      </c>
      <c r="L374" s="177">
        <v>6.7888999999999999</v>
      </c>
      <c r="M374" s="177">
        <v>4.8548</v>
      </c>
      <c r="N374" s="177">
        <v>5.0419</v>
      </c>
      <c r="O374" s="177">
        <v>7.0178000000000003</v>
      </c>
      <c r="P374" s="177">
        <v>7.4146000000000001</v>
      </c>
      <c r="Q374" s="177">
        <v>8.2584</v>
      </c>
      <c r="R374" s="177">
        <v>5.6657999999999999</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44918</v>
      </c>
      <c r="E375" s="177">
        <v>28.226600000000001</v>
      </c>
      <c r="F375" s="177">
        <v>-16.931799999999999</v>
      </c>
      <c r="G375" s="177">
        <v>-4.4810999999999996</v>
      </c>
      <c r="H375" s="177">
        <v>0.38800000000000001</v>
      </c>
      <c r="I375" s="177">
        <v>3.5886999999999998</v>
      </c>
      <c r="J375" s="177">
        <v>7.6818</v>
      </c>
      <c r="K375" s="177">
        <v>7.7167000000000003</v>
      </c>
      <c r="L375" s="177">
        <v>7.4861000000000004</v>
      </c>
      <c r="M375" s="177">
        <v>5.5488999999999997</v>
      </c>
      <c r="N375" s="177">
        <v>5.7333999999999996</v>
      </c>
      <c r="O375" s="177">
        <v>7.7210999999999999</v>
      </c>
      <c r="P375" s="177">
        <v>8.1828000000000003</v>
      </c>
      <c r="Q375" s="177">
        <v>8.9559999999999995</v>
      </c>
      <c r="R375" s="177">
        <v>6.3692000000000002</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44918</v>
      </c>
      <c r="E376" s="177">
        <v>15.6975</v>
      </c>
      <c r="F376" s="177">
        <v>48.195399999999999</v>
      </c>
      <c r="G376" s="177">
        <v>25.164200000000001</v>
      </c>
      <c r="H376" s="177">
        <v>13.587999999999999</v>
      </c>
      <c r="I376" s="177">
        <v>11.4771</v>
      </c>
      <c r="J376" s="177">
        <v>9.9078999999999997</v>
      </c>
      <c r="K376" s="177">
        <v>8.5917999999999992</v>
      </c>
      <c r="L376" s="177">
        <v>7.0349000000000004</v>
      </c>
      <c r="M376" s="177">
        <v>3.3887</v>
      </c>
      <c r="N376" s="177">
        <v>3.6549</v>
      </c>
      <c r="O376" s="177">
        <v>5.1338999999999997</v>
      </c>
      <c r="P376" s="177">
        <v>3.0232999999999999</v>
      </c>
      <c r="Q376" s="177">
        <v>5.2492000000000001</v>
      </c>
      <c r="R376" s="177">
        <v>9.7942999999999998</v>
      </c>
      <c r="S376" t="s">
        <v>1810</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44918</v>
      </c>
      <c r="E377" s="177">
        <v>16.8872</v>
      </c>
      <c r="F377" s="177">
        <v>49.129800000000003</v>
      </c>
      <c r="G377" s="177">
        <v>25.919899999999998</v>
      </c>
      <c r="H377" s="177">
        <v>14.3354</v>
      </c>
      <c r="I377" s="177">
        <v>12.207000000000001</v>
      </c>
      <c r="J377" s="177">
        <v>10.6472</v>
      </c>
      <c r="K377" s="177">
        <v>9.3402999999999992</v>
      </c>
      <c r="L377" s="177">
        <v>7.7930000000000001</v>
      </c>
      <c r="M377" s="177">
        <v>4.1398999999999999</v>
      </c>
      <c r="N377" s="177">
        <v>4.4154</v>
      </c>
      <c r="O377" s="177">
        <v>5.8667999999999996</v>
      </c>
      <c r="P377" s="177">
        <v>3.8144999999999998</v>
      </c>
      <c r="Q377" s="177">
        <v>6.1252000000000004</v>
      </c>
      <c r="R377" s="177">
        <v>10.5982</v>
      </c>
      <c r="S377" t="s">
        <v>1810</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44918</v>
      </c>
      <c r="E378" s="177">
        <v>14.7149</v>
      </c>
      <c r="F378" s="177">
        <v>-3.4723000000000002</v>
      </c>
      <c r="G378" s="177">
        <v>-3.2238000000000002</v>
      </c>
      <c r="H378" s="177">
        <v>-2.0899000000000001</v>
      </c>
      <c r="I378" s="177">
        <v>4.0636999999999999</v>
      </c>
      <c r="J378" s="177">
        <v>5.8320999999999996</v>
      </c>
      <c r="K378" s="177">
        <v>7.3672000000000004</v>
      </c>
      <c r="L378" s="177">
        <v>6.8255999999999997</v>
      </c>
      <c r="M378" s="177">
        <v>4.0738000000000003</v>
      </c>
      <c r="N378" s="177">
        <v>3.9628000000000001</v>
      </c>
      <c r="O378" s="177">
        <v>5.7953999999999999</v>
      </c>
      <c r="P378" s="177">
        <v>6.6970999999999998</v>
      </c>
      <c r="Q378" s="177">
        <v>6.8733000000000004</v>
      </c>
      <c r="R378" s="177">
        <v>4.6040000000000001</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44918</v>
      </c>
      <c r="E379" s="177">
        <v>13.895899999999999</v>
      </c>
      <c r="F379" s="177">
        <v>-4.4648000000000003</v>
      </c>
      <c r="G379" s="177">
        <v>-4.2012</v>
      </c>
      <c r="H379" s="177">
        <v>-3.0377000000000001</v>
      </c>
      <c r="I379" s="177">
        <v>3.1181999999999999</v>
      </c>
      <c r="J379" s="177">
        <v>4.8788</v>
      </c>
      <c r="K379" s="177">
        <v>6.4047000000000001</v>
      </c>
      <c r="L379" s="177">
        <v>5.8521999999999998</v>
      </c>
      <c r="M379" s="177">
        <v>3.1034999999999999</v>
      </c>
      <c r="N379" s="177">
        <v>2.9836999999999998</v>
      </c>
      <c r="O379" s="177">
        <v>4.7968000000000002</v>
      </c>
      <c r="P379" s="177">
        <v>5.6616</v>
      </c>
      <c r="Q379" s="177">
        <v>5.8251999999999997</v>
      </c>
      <c r="R379" s="177">
        <v>3.6002000000000001</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44918</v>
      </c>
      <c r="E380" s="177">
        <v>1514.7559000000001</v>
      </c>
      <c r="F380" s="177">
        <v>-6.4615</v>
      </c>
      <c r="G380" s="177">
        <v>0.83940000000000003</v>
      </c>
      <c r="H380" s="177">
        <v>2.8483999999999998</v>
      </c>
      <c r="I380" s="177">
        <v>4.7914000000000003</v>
      </c>
      <c r="J380" s="177">
        <v>5.1756000000000002</v>
      </c>
      <c r="K380" s="177">
        <v>5.9147999999999996</v>
      </c>
      <c r="L380" s="177">
        <v>4.6824000000000003</v>
      </c>
      <c r="M380" s="177">
        <v>2.2437999999999998</v>
      </c>
      <c r="N380" s="177">
        <v>2.1911999999999998</v>
      </c>
      <c r="O380" s="177">
        <v>4.2839999999999998</v>
      </c>
      <c r="P380" s="177">
        <v>2.4234</v>
      </c>
      <c r="Q380" s="177">
        <v>5.1260000000000003</v>
      </c>
      <c r="R380" s="177">
        <v>2.5274000000000001</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44918</v>
      </c>
      <c r="E381" s="177">
        <v>1637.6624999999999</v>
      </c>
      <c r="F381" s="177">
        <v>-5.2413999999999996</v>
      </c>
      <c r="G381" s="177">
        <v>2.0596999999999999</v>
      </c>
      <c r="H381" s="177">
        <v>4.0690999999999997</v>
      </c>
      <c r="I381" s="177">
        <v>6.0138999999999996</v>
      </c>
      <c r="J381" s="177">
        <v>6.4013999999999998</v>
      </c>
      <c r="K381" s="177">
        <v>7.1547000000000001</v>
      </c>
      <c r="L381" s="177">
        <v>5.9348000000000001</v>
      </c>
      <c r="M381" s="177">
        <v>3.4893999999999998</v>
      </c>
      <c r="N381" s="177">
        <v>3.4449999999999998</v>
      </c>
      <c r="O381" s="177">
        <v>5.5457999999999998</v>
      </c>
      <c r="P381" s="177">
        <v>3.5190999999999999</v>
      </c>
      <c r="Q381" s="177">
        <v>6.1180000000000003</v>
      </c>
      <c r="R381" s="177">
        <v>3.7578999999999998</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44918</v>
      </c>
      <c r="E382" s="177">
        <v>24.567299999999999</v>
      </c>
      <c r="F382" s="177">
        <v>-37.6982</v>
      </c>
      <c r="G382" s="177">
        <v>-17.209900000000001</v>
      </c>
      <c r="H382" s="177">
        <v>-5.1947999999999999</v>
      </c>
      <c r="I382" s="177">
        <v>-1.1244000000000001</v>
      </c>
      <c r="J382" s="177">
        <v>4.4984999999999999</v>
      </c>
      <c r="K382" s="177">
        <v>4.8498000000000001</v>
      </c>
      <c r="L382" s="177">
        <v>5.0042</v>
      </c>
      <c r="M382" s="177">
        <v>-0.2949</v>
      </c>
      <c r="N382" s="177">
        <v>0.79430000000000001</v>
      </c>
      <c r="O382" s="177">
        <v>4.2385000000000002</v>
      </c>
      <c r="P382" s="177">
        <v>5.5419</v>
      </c>
      <c r="Q382" s="177">
        <v>7.3776000000000002</v>
      </c>
      <c r="R382" s="177">
        <v>3.1335999999999999</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44918</v>
      </c>
      <c r="E383" s="177">
        <v>26.9864</v>
      </c>
      <c r="F383" s="177">
        <v>-36.751899999999999</v>
      </c>
      <c r="G383" s="177">
        <v>-16.253699999999998</v>
      </c>
      <c r="H383" s="177">
        <v>-4.2281000000000004</v>
      </c>
      <c r="I383" s="177">
        <v>-0.13519999999999999</v>
      </c>
      <c r="J383" s="177">
        <v>5.4889000000000001</v>
      </c>
      <c r="K383" s="177">
        <v>5.8418000000000001</v>
      </c>
      <c r="L383" s="177">
        <v>6.0063000000000004</v>
      </c>
      <c r="M383" s="177">
        <v>0.68169999999999997</v>
      </c>
      <c r="N383" s="177">
        <v>1.7867</v>
      </c>
      <c r="O383" s="177">
        <v>5.2828999999999997</v>
      </c>
      <c r="P383" s="177">
        <v>6.5522999999999998</v>
      </c>
      <c r="Q383" s="177">
        <v>8.2184000000000008</v>
      </c>
      <c r="R383" s="177">
        <v>4.1664000000000003</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44918</v>
      </c>
      <c r="E384" s="177">
        <v>28.5442</v>
      </c>
      <c r="F384" s="177">
        <v>21.751200000000001</v>
      </c>
      <c r="G384" s="177">
        <v>13.996700000000001</v>
      </c>
      <c r="H384" s="177">
        <v>8.3248999999999995</v>
      </c>
      <c r="I384" s="177">
        <v>8.2370999999999999</v>
      </c>
      <c r="J384" s="177">
        <v>7.3110999999999997</v>
      </c>
      <c r="K384" s="177">
        <v>7.4877000000000002</v>
      </c>
      <c r="L384" s="177">
        <v>6.8802000000000003</v>
      </c>
      <c r="M384" s="177">
        <v>3.8464</v>
      </c>
      <c r="N384" s="177">
        <v>4.0816999999999997</v>
      </c>
      <c r="O384" s="177">
        <v>3.5956999999999999</v>
      </c>
      <c r="P384" s="177">
        <v>3.7240000000000002</v>
      </c>
      <c r="Q384" s="177">
        <v>6.1421999999999999</v>
      </c>
      <c r="R384" s="177">
        <v>8.7263000000000002</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44918</v>
      </c>
      <c r="E385" s="177">
        <v>30.8232</v>
      </c>
      <c r="F385" s="177">
        <v>22.513200000000001</v>
      </c>
      <c r="G385" s="177">
        <v>14.701499999999999</v>
      </c>
      <c r="H385" s="177">
        <v>8.9983000000000004</v>
      </c>
      <c r="I385" s="177">
        <v>8.8946000000000005</v>
      </c>
      <c r="J385" s="177">
        <v>7.9740000000000002</v>
      </c>
      <c r="K385" s="177">
        <v>8.1441999999999997</v>
      </c>
      <c r="L385" s="177">
        <v>7.5477999999999996</v>
      </c>
      <c r="M385" s="177">
        <v>4.5098000000000003</v>
      </c>
      <c r="N385" s="177">
        <v>4.7481999999999998</v>
      </c>
      <c r="O385" s="177">
        <v>4.2507999999999999</v>
      </c>
      <c r="P385" s="177">
        <v>4.4311999999999996</v>
      </c>
      <c r="Q385" s="177">
        <v>7.1288</v>
      </c>
      <c r="R385" s="177">
        <v>9.4133999999999993</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1811</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1811</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1811</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1811</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44918</v>
      </c>
      <c r="E394" s="177">
        <v>39.564599999999999</v>
      </c>
      <c r="F394" s="177">
        <v>3.5059999999999998</v>
      </c>
      <c r="G394" s="177">
        <v>1.0148999999999999</v>
      </c>
      <c r="H394" s="177">
        <v>2.3206000000000002</v>
      </c>
      <c r="I394" s="177">
        <v>5.3287000000000004</v>
      </c>
      <c r="J394" s="177">
        <v>6.4424999999999999</v>
      </c>
      <c r="K394" s="177">
        <v>7.1391999999999998</v>
      </c>
      <c r="L394" s="177">
        <v>6.8430999999999997</v>
      </c>
      <c r="M394" s="177">
        <v>4.8289</v>
      </c>
      <c r="N394" s="177">
        <v>4.8776999999999999</v>
      </c>
      <c r="O394" s="177">
        <v>6.9679000000000002</v>
      </c>
      <c r="P394" s="177">
        <v>6.9996999999999998</v>
      </c>
      <c r="Q394" s="177">
        <v>8.5749999999999993</v>
      </c>
      <c r="R394" s="177">
        <v>5.2912999999999997</v>
      </c>
      <c r="S394" t="s">
        <v>1811</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44918</v>
      </c>
      <c r="E395" s="177">
        <v>37.2408</v>
      </c>
      <c r="F395" s="177">
        <v>2.8424999999999998</v>
      </c>
      <c r="G395" s="177">
        <v>0.3921</v>
      </c>
      <c r="H395" s="177">
        <v>1.6947000000000001</v>
      </c>
      <c r="I395" s="177">
        <v>4.6989999999999998</v>
      </c>
      <c r="J395" s="177">
        <v>5.8070000000000004</v>
      </c>
      <c r="K395" s="177">
        <v>6.5002000000000004</v>
      </c>
      <c r="L395" s="177">
        <v>6.1947000000000001</v>
      </c>
      <c r="M395" s="177">
        <v>4.1859999999999999</v>
      </c>
      <c r="N395" s="177">
        <v>4.2255000000000003</v>
      </c>
      <c r="O395" s="177">
        <v>6.3002000000000002</v>
      </c>
      <c r="P395" s="177">
        <v>6.2878999999999996</v>
      </c>
      <c r="Q395" s="177">
        <v>7.3845000000000001</v>
      </c>
      <c r="R395" s="177">
        <v>4.6314000000000002</v>
      </c>
      <c r="S395" t="s">
        <v>1811</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44918</v>
      </c>
      <c r="E404" s="177">
        <v>15.8239</v>
      </c>
      <c r="F404" s="177">
        <v>3.2296</v>
      </c>
      <c r="G404" s="177">
        <v>14.0097</v>
      </c>
      <c r="H404" s="177">
        <v>10.169</v>
      </c>
      <c r="I404" s="177">
        <v>9.8567999999999998</v>
      </c>
      <c r="J404" s="177">
        <v>9.6015999999999995</v>
      </c>
      <c r="K404" s="177">
        <v>8.6513000000000009</v>
      </c>
      <c r="L404" s="177">
        <v>7.3921000000000001</v>
      </c>
      <c r="M404" s="177">
        <v>4.9181999999999997</v>
      </c>
      <c r="N404" s="177">
        <v>4.8197000000000001</v>
      </c>
      <c r="O404" s="177">
        <v>-2.3077999999999999</v>
      </c>
      <c r="P404" s="177">
        <v>-0.87929999999999997</v>
      </c>
      <c r="Q404" s="177">
        <v>4.5777000000000001</v>
      </c>
      <c r="R404" s="177">
        <v>13.2651</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44918</v>
      </c>
      <c r="E405" s="177">
        <v>14.2591</v>
      </c>
      <c r="F405" s="177">
        <v>2.5598999999999998</v>
      </c>
      <c r="G405" s="177">
        <v>13.2399</v>
      </c>
      <c r="H405" s="177">
        <v>9.3782999999999994</v>
      </c>
      <c r="I405" s="177">
        <v>9.0637000000000008</v>
      </c>
      <c r="J405" s="177">
        <v>8.8092000000000006</v>
      </c>
      <c r="K405" s="177">
        <v>7.8437999999999999</v>
      </c>
      <c r="L405" s="177">
        <v>6.5742000000000003</v>
      </c>
      <c r="M405" s="177">
        <v>4.1112000000000002</v>
      </c>
      <c r="N405" s="177">
        <v>4.0096999999999996</v>
      </c>
      <c r="O405" s="177">
        <v>-3.0619999999999998</v>
      </c>
      <c r="P405" s="177">
        <v>-1.738</v>
      </c>
      <c r="Q405" s="177">
        <v>3.5758999999999999</v>
      </c>
      <c r="R405" s="177">
        <v>12.4209</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1.6798529411764711</v>
      </c>
      <c r="G406" s="179">
        <v>4.1633882352941178</v>
      </c>
      <c r="H406" s="179">
        <v>4.080944117647058</v>
      </c>
      <c r="I406" s="179">
        <v>6.3216382352941185</v>
      </c>
      <c r="J406" s="179">
        <v>7.30644411764706</v>
      </c>
      <c r="K406" s="179">
        <v>7.6589676470588222</v>
      </c>
      <c r="L406" s="179">
        <v>6.2657735294117654</v>
      </c>
      <c r="M406" s="179">
        <v>14.415958823529413</v>
      </c>
      <c r="N406" s="179">
        <v>13.248678125000001</v>
      </c>
      <c r="O406" s="179">
        <v>6.0863125000000009</v>
      </c>
      <c r="P406" s="179">
        <v>4.6309999999999993</v>
      </c>
      <c r="Q406" s="179">
        <v>6.57005588235294</v>
      </c>
      <c r="R406" s="179">
        <v>10.530934375000001</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0.17915</v>
      </c>
      <c r="G407" s="179">
        <v>2.1548499999999997</v>
      </c>
      <c r="H407" s="179">
        <v>3.5139</v>
      </c>
      <c r="I407" s="179">
        <v>5.5024999999999995</v>
      </c>
      <c r="J407" s="179">
        <v>6.9006000000000007</v>
      </c>
      <c r="K407" s="179">
        <v>7.1779999999999999</v>
      </c>
      <c r="L407" s="179">
        <v>6.6493000000000002</v>
      </c>
      <c r="M407" s="179">
        <v>4.1629500000000004</v>
      </c>
      <c r="N407" s="179">
        <v>4.3968500000000006</v>
      </c>
      <c r="O407" s="179">
        <v>5.9693500000000004</v>
      </c>
      <c r="P407" s="179">
        <v>5.6564999999999994</v>
      </c>
      <c r="Q407" s="179">
        <v>7.1025</v>
      </c>
      <c r="R407" s="179">
        <v>6.2027000000000001</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44918</v>
      </c>
      <c r="E410" s="177">
        <v>1206.0969</v>
      </c>
      <c r="F410" s="177">
        <v>8.3635999999999999</v>
      </c>
      <c r="G410" s="177">
        <v>9.1513000000000009</v>
      </c>
      <c r="H410" s="177">
        <v>7.9664999999999999</v>
      </c>
      <c r="I410" s="177">
        <v>7.3209999999999997</v>
      </c>
      <c r="J410" s="177">
        <v>7.0525000000000002</v>
      </c>
      <c r="K410" s="177">
        <v>6.4118000000000004</v>
      </c>
      <c r="L410" s="177">
        <v>5.9405999999999999</v>
      </c>
      <c r="M410" s="177">
        <v>4.2396000000000003</v>
      </c>
      <c r="N410" s="177">
        <v>4.3281000000000001</v>
      </c>
      <c r="O410" s="177"/>
      <c r="P410" s="177"/>
      <c r="Q410" s="177">
        <v>6.4596999999999998</v>
      </c>
      <c r="R410" s="177">
        <v>4.2626999999999997</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44918</v>
      </c>
      <c r="E411" s="177">
        <v>1230.3</v>
      </c>
      <c r="F411" s="177">
        <v>-26.079899999999999</v>
      </c>
      <c r="G411" s="177">
        <v>-17.7469</v>
      </c>
      <c r="H411" s="177">
        <v>0.32929999999999998</v>
      </c>
      <c r="I411" s="177">
        <v>1.071</v>
      </c>
      <c r="J411" s="177">
        <v>6.2030000000000003</v>
      </c>
      <c r="K411" s="177">
        <v>9.1074999999999999</v>
      </c>
      <c r="L411" s="177">
        <v>9.7317</v>
      </c>
      <c r="M411" s="177">
        <v>3.3788</v>
      </c>
      <c r="N411" s="177">
        <v>3.2181000000000002</v>
      </c>
      <c r="O411" s="177"/>
      <c r="P411" s="177"/>
      <c r="Q411" s="177">
        <v>7.1707999999999998</v>
      </c>
      <c r="R411" s="177">
        <v>4.3696999999999999</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1999</v>
      </c>
      <c r="C412" s="173">
        <v>144947</v>
      </c>
      <c r="D412" s="176">
        <v>44920</v>
      </c>
      <c r="E412" s="177">
        <v>1154.33741815649</v>
      </c>
      <c r="F412" s="177">
        <v>6.1089000000000002</v>
      </c>
      <c r="G412" s="177">
        <v>6.11</v>
      </c>
      <c r="H412" s="177">
        <v>6.1624999999999996</v>
      </c>
      <c r="I412" s="177">
        <v>6.0458999999999996</v>
      </c>
      <c r="J412" s="177">
        <v>5.8068</v>
      </c>
      <c r="K412" s="177">
        <v>5.7477999999999998</v>
      </c>
      <c r="L412" s="177">
        <v>5.2655000000000003</v>
      </c>
      <c r="M412" s="177">
        <v>4.7911999999999999</v>
      </c>
      <c r="N412" s="177">
        <v>4.4264999999999999</v>
      </c>
      <c r="O412" s="177">
        <v>3.2391000000000001</v>
      </c>
      <c r="P412" s="177"/>
      <c r="Q412" s="177">
        <v>3.4277000000000002</v>
      </c>
      <c r="R412" s="177">
        <v>3.5762999999999998</v>
      </c>
      <c r="S412" t="s">
        <v>1810</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2007</v>
      </c>
      <c r="C413" s="173">
        <v>133307</v>
      </c>
      <c r="D413" s="176">
        <v>44918</v>
      </c>
      <c r="E413" s="177">
        <v>22.653400000000001</v>
      </c>
      <c r="F413" s="177">
        <v>-5.9606000000000003</v>
      </c>
      <c r="G413" s="177">
        <v>0.42970000000000003</v>
      </c>
      <c r="H413" s="177">
        <v>-3.4043999999999999</v>
      </c>
      <c r="I413" s="177">
        <v>3.9651000000000001</v>
      </c>
      <c r="J413" s="177">
        <v>5.0316999999999998</v>
      </c>
      <c r="K413" s="177">
        <v>8.3835999999999995</v>
      </c>
      <c r="L413" s="177">
        <v>8.2262000000000004</v>
      </c>
      <c r="M413" s="177">
        <v>2.7583000000000002</v>
      </c>
      <c r="N413" s="177">
        <v>1.0104</v>
      </c>
      <c r="O413" s="177">
        <v>4.4353999999999996</v>
      </c>
      <c r="P413" s="177">
        <v>5.9843000000000002</v>
      </c>
      <c r="Q413" s="177">
        <v>6.7713000000000001</v>
      </c>
      <c r="R413" s="177">
        <v>1.4381999999999999</v>
      </c>
      <c r="S413" t="s">
        <v>1810</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2000</v>
      </c>
      <c r="C414" s="173">
        <v>140086</v>
      </c>
      <c r="D414" s="176">
        <v>44920</v>
      </c>
      <c r="E414" s="177">
        <v>2421.4308199685902</v>
      </c>
      <c r="F414" s="177">
        <v>0</v>
      </c>
      <c r="G414" s="177">
        <v>1.8954</v>
      </c>
      <c r="H414" s="177">
        <v>4.0816999999999997</v>
      </c>
      <c r="I414" s="177">
        <v>4.7838000000000003</v>
      </c>
      <c r="J414" s="177">
        <v>4.9794</v>
      </c>
      <c r="K414" s="177">
        <v>5.0503999999999998</v>
      </c>
      <c r="L414" s="177">
        <v>4.6124000000000001</v>
      </c>
      <c r="M414" s="177">
        <v>4.1483999999999996</v>
      </c>
      <c r="N414" s="177">
        <v>3.8248000000000002</v>
      </c>
      <c r="O414" s="177">
        <v>2.9041000000000001</v>
      </c>
      <c r="P414" s="177">
        <v>3.3081999999999998</v>
      </c>
      <c r="Q414" s="177">
        <v>4.6445999999999996</v>
      </c>
      <c r="R414" s="177">
        <v>3.1082000000000001</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1995</v>
      </c>
      <c r="C415" s="173">
        <v>139496</v>
      </c>
      <c r="D415" s="176">
        <v>44918</v>
      </c>
      <c r="E415" s="177">
        <v>22.993099999999998</v>
      </c>
      <c r="F415" s="177">
        <v>-5.7138999999999998</v>
      </c>
      <c r="G415" s="177">
        <v>1.323</v>
      </c>
      <c r="H415" s="177">
        <v>-3.0596999999999999</v>
      </c>
      <c r="I415" s="177">
        <v>4.1566000000000001</v>
      </c>
      <c r="J415" s="177">
        <v>5.5334000000000003</v>
      </c>
      <c r="K415" s="177">
        <v>8.7575000000000003</v>
      </c>
      <c r="L415" s="177">
        <v>8.4893000000000001</v>
      </c>
      <c r="M415" s="177">
        <v>2.8376999999999999</v>
      </c>
      <c r="N415" s="177">
        <v>0.90759999999999996</v>
      </c>
      <c r="O415" s="177">
        <v>4.4401999999999999</v>
      </c>
      <c r="P415" s="177">
        <v>6.1517999999999997</v>
      </c>
      <c r="Q415" s="177">
        <v>6.3815999999999997</v>
      </c>
      <c r="R415" s="177">
        <v>1.4326000000000001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139430</v>
      </c>
      <c r="D416" s="176">
        <v>44918</v>
      </c>
      <c r="E416" s="177">
        <v>205.8689</v>
      </c>
      <c r="F416" s="177">
        <v>-5.3358999999999996</v>
      </c>
      <c r="G416" s="177">
        <v>0.13589999999999999</v>
      </c>
      <c r="H416" s="177">
        <v>-4.1227</v>
      </c>
      <c r="I416" s="177">
        <v>4.3383000000000003</v>
      </c>
      <c r="J416" s="177">
        <v>5.1258999999999997</v>
      </c>
      <c r="K416" s="177">
        <v>9.0365000000000002</v>
      </c>
      <c r="L416" s="177">
        <v>7.7328000000000001</v>
      </c>
      <c r="M416" s="177">
        <v>2.0400999999999998</v>
      </c>
      <c r="N416" s="177">
        <v>0.45669999999999999</v>
      </c>
      <c r="O416" s="177">
        <v>3.3491</v>
      </c>
      <c r="P416" s="177">
        <v>5.0343</v>
      </c>
      <c r="Q416" s="177">
        <v>5.4455999999999998</v>
      </c>
      <c r="R416" s="177">
        <v>0.93179999999999996</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-4.0882571428571426</v>
      </c>
      <c r="G417" s="179">
        <v>0.18548571428571442</v>
      </c>
      <c r="H417" s="179">
        <v>1.1361714285714284</v>
      </c>
      <c r="I417" s="179">
        <v>4.525957142857143</v>
      </c>
      <c r="J417" s="179">
        <v>5.6760999999999999</v>
      </c>
      <c r="K417" s="179">
        <v>7.499299999999999</v>
      </c>
      <c r="L417" s="179">
        <v>7.1426428571428575</v>
      </c>
      <c r="M417" s="179">
        <v>3.4563000000000001</v>
      </c>
      <c r="N417" s="179">
        <v>2.5960285714285716</v>
      </c>
      <c r="O417" s="179">
        <v>3.6735799999999998</v>
      </c>
      <c r="P417" s="179">
        <v>5.11965</v>
      </c>
      <c r="Q417" s="179">
        <v>5.7573285714285714</v>
      </c>
      <c r="R417" s="179">
        <v>2.7313571428571426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-5.3358999999999996</v>
      </c>
      <c r="G418" s="179">
        <v>1.323</v>
      </c>
      <c r="H418" s="179">
        <v>0.32929999999999998</v>
      </c>
      <c r="I418" s="179">
        <v>4.3383000000000003</v>
      </c>
      <c r="J418" s="179">
        <v>5.5334000000000003</v>
      </c>
      <c r="K418" s="179">
        <v>8.3835999999999995</v>
      </c>
      <c r="L418" s="179">
        <v>7.7328000000000001</v>
      </c>
      <c r="M418" s="179">
        <v>3.3788</v>
      </c>
      <c r="N418" s="179">
        <v>3.2181000000000002</v>
      </c>
      <c r="O418" s="179">
        <v>3.3491</v>
      </c>
      <c r="P418" s="179">
        <v>5.5092999999999996</v>
      </c>
      <c r="Q418" s="179">
        <v>6.3815999999999997</v>
      </c>
      <c r="R418" s="179">
        <v>3.1082000000000001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44918</v>
      </c>
      <c r="E421" s="177">
        <v>31.072600000000001</v>
      </c>
      <c r="F421" s="177">
        <v>5.2868000000000004</v>
      </c>
      <c r="G421" s="177">
        <v>5.4451000000000001</v>
      </c>
      <c r="H421" s="177">
        <v>5.3250000000000002</v>
      </c>
      <c r="I421" s="177">
        <v>5.8192000000000004</v>
      </c>
      <c r="J421" s="177">
        <v>6.0045999999999999</v>
      </c>
      <c r="K421" s="177">
        <v>5.9406999999999996</v>
      </c>
      <c r="L421" s="177">
        <v>5.6455000000000002</v>
      </c>
      <c r="M421" s="177">
        <v>2.8233000000000001</v>
      </c>
      <c r="N421" s="177">
        <v>2.9735999999999998</v>
      </c>
      <c r="O421" s="177">
        <v>5.4734999999999996</v>
      </c>
      <c r="P421" s="177">
        <v>6.1124999999999998</v>
      </c>
      <c r="Q421" s="177">
        <v>7.3442999999999996</v>
      </c>
      <c r="R421" s="177">
        <v>3.8153999999999999</v>
      </c>
      <c r="S421" t="s">
        <v>1810</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2013</v>
      </c>
      <c r="C422" s="173">
        <v>131898</v>
      </c>
      <c r="D422" s="176">
        <v>44918</v>
      </c>
      <c r="E422" s="177">
        <v>32.566600000000001</v>
      </c>
      <c r="F422" s="177">
        <v>5.6048</v>
      </c>
      <c r="G422" s="177">
        <v>5.8681999999999999</v>
      </c>
      <c r="H422" s="177">
        <v>5.7542999999999997</v>
      </c>
      <c r="I422" s="177">
        <v>6.2432999999999996</v>
      </c>
      <c r="J422" s="177">
        <v>6.4335000000000004</v>
      </c>
      <c r="K422" s="177">
        <v>6.3773999999999997</v>
      </c>
      <c r="L422" s="177">
        <v>6.1074999999999999</v>
      </c>
      <c r="M422" s="177">
        <v>3.2967</v>
      </c>
      <c r="N422" s="177">
        <v>3.4582999999999999</v>
      </c>
      <c r="O422" s="177">
        <v>5.9748000000000001</v>
      </c>
      <c r="P422" s="177">
        <v>6.6414</v>
      </c>
      <c r="Q422" s="177">
        <v>7.5087000000000002</v>
      </c>
      <c r="R422" s="177">
        <v>4.2633999999999999</v>
      </c>
      <c r="S422" t="s">
        <v>1810</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1614</v>
      </c>
      <c r="C423" s="173">
        <v>131864</v>
      </c>
      <c r="D423" s="176">
        <v>44918</v>
      </c>
      <c r="E423" s="177">
        <v>43.0961</v>
      </c>
      <c r="F423" s="177">
        <v>-490.5582</v>
      </c>
      <c r="G423" s="177">
        <v>-290.05259999999998</v>
      </c>
      <c r="H423" s="177">
        <v>-114.43170000000001</v>
      </c>
      <c r="I423" s="177">
        <v>-72.534000000000006</v>
      </c>
      <c r="J423" s="177">
        <v>-18.425699999999999</v>
      </c>
      <c r="K423" s="177">
        <v>1.6757</v>
      </c>
      <c r="L423" s="177">
        <v>13.4297</v>
      </c>
      <c r="M423" s="177">
        <v>0.99629999999999996</v>
      </c>
      <c r="N423" s="177">
        <v>0.46929999999999999</v>
      </c>
      <c r="O423" s="177">
        <v>13.0158</v>
      </c>
      <c r="P423" s="177">
        <v>8.8303999999999991</v>
      </c>
      <c r="Q423" s="177">
        <v>9.3391999999999999</v>
      </c>
      <c r="R423" s="177">
        <v>9.9047000000000001</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1615</v>
      </c>
      <c r="C424" s="173">
        <v>131865</v>
      </c>
      <c r="D424" s="176">
        <v>44918</v>
      </c>
      <c r="E424" s="177">
        <v>22.132999999999999</v>
      </c>
      <c r="F424" s="177">
        <v>-490.20699999999999</v>
      </c>
      <c r="G424" s="177">
        <v>-289.19569999999999</v>
      </c>
      <c r="H424" s="177">
        <v>-113.4567</v>
      </c>
      <c r="I424" s="177">
        <v>-71.510499999999993</v>
      </c>
      <c r="J424" s="177">
        <v>-17.355899999999998</v>
      </c>
      <c r="K424" s="177">
        <v>2.7772999999999999</v>
      </c>
      <c r="L424" s="177">
        <v>14.6526</v>
      </c>
      <c r="M424" s="177">
        <v>2.1171000000000002</v>
      </c>
      <c r="N424" s="177">
        <v>1.5508</v>
      </c>
      <c r="O424" s="177">
        <v>13.739800000000001</v>
      </c>
      <c r="P424" s="177">
        <v>9.4130000000000003</v>
      </c>
      <c r="Q424" s="177">
        <v>10.2819</v>
      </c>
      <c r="R424" s="177">
        <v>10.780200000000001</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44918</v>
      </c>
      <c r="E425" s="177">
        <v>24.803899999999999</v>
      </c>
      <c r="F425" s="177">
        <v>-260.50349999999997</v>
      </c>
      <c r="G425" s="177">
        <v>-137.77699999999999</v>
      </c>
      <c r="H425" s="177">
        <v>-46.812399999999997</v>
      </c>
      <c r="I425" s="177">
        <v>-29.749700000000001</v>
      </c>
      <c r="J425" s="177">
        <v>-4.2038000000000002</v>
      </c>
      <c r="K425" s="177">
        <v>6.6395</v>
      </c>
      <c r="L425" s="177">
        <v>11.787599999999999</v>
      </c>
      <c r="M425" s="177">
        <v>3.7553999999999998</v>
      </c>
      <c r="N425" s="177">
        <v>3.7633000000000001</v>
      </c>
      <c r="O425" s="177">
        <v>9.3137000000000008</v>
      </c>
      <c r="P425" s="177">
        <v>7.3819999999999997</v>
      </c>
      <c r="Q425" s="177">
        <v>8.1219999999999999</v>
      </c>
      <c r="R425" s="177">
        <v>7.4175000000000004</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44918</v>
      </c>
      <c r="E426" s="177">
        <v>26.0992</v>
      </c>
      <c r="F426" s="177">
        <v>-260.07459999999998</v>
      </c>
      <c r="G426" s="177">
        <v>-137.85169999999999</v>
      </c>
      <c r="H426" s="177">
        <v>-46.648800000000001</v>
      </c>
      <c r="I426" s="177">
        <v>-29.500599999999999</v>
      </c>
      <c r="J426" s="177">
        <v>-3.9079000000000002</v>
      </c>
      <c r="K426" s="177">
        <v>6.9908999999999999</v>
      </c>
      <c r="L426" s="177">
        <v>12.199199999999999</v>
      </c>
      <c r="M426" s="177">
        <v>4.2469000000000001</v>
      </c>
      <c r="N426" s="177">
        <v>4.1966999999999999</v>
      </c>
      <c r="O426" s="177">
        <v>9.8632000000000009</v>
      </c>
      <c r="P426" s="177">
        <v>7.9298999999999999</v>
      </c>
      <c r="Q426" s="177">
        <v>8.3994</v>
      </c>
      <c r="R426" s="177">
        <v>7.9631999999999996</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44918</v>
      </c>
      <c r="E427" s="177">
        <v>28.733499999999999</v>
      </c>
      <c r="F427" s="177">
        <v>-432.05959999999999</v>
      </c>
      <c r="G427" s="177">
        <v>-239.55099999999999</v>
      </c>
      <c r="H427" s="177">
        <v>-87.517399999999995</v>
      </c>
      <c r="I427" s="177">
        <v>-56.701099999999997</v>
      </c>
      <c r="J427" s="177">
        <v>-13.0443</v>
      </c>
      <c r="K427" s="177">
        <v>4.9817999999999998</v>
      </c>
      <c r="L427" s="177">
        <v>15.873699999999999</v>
      </c>
      <c r="M427" s="177">
        <v>3.5062000000000002</v>
      </c>
      <c r="N427" s="177">
        <v>3.2825000000000002</v>
      </c>
      <c r="O427" s="177">
        <v>11.555999999999999</v>
      </c>
      <c r="P427" s="177">
        <v>8.3019999999999996</v>
      </c>
      <c r="Q427" s="177">
        <v>9.4976000000000003</v>
      </c>
      <c r="R427" s="177">
        <v>9.6271000000000004</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44918</v>
      </c>
      <c r="E428" s="177">
        <v>30.3062</v>
      </c>
      <c r="F428" s="177">
        <v>-431.5428</v>
      </c>
      <c r="G428" s="177">
        <v>-239.2474</v>
      </c>
      <c r="H428" s="177">
        <v>-87.093699999999998</v>
      </c>
      <c r="I428" s="177">
        <v>-56.226500000000001</v>
      </c>
      <c r="J428" s="177">
        <v>-12.535500000000001</v>
      </c>
      <c r="K428" s="177">
        <v>5.5373999999999999</v>
      </c>
      <c r="L428" s="177">
        <v>16.449400000000001</v>
      </c>
      <c r="M428" s="177">
        <v>4.1468999999999996</v>
      </c>
      <c r="N428" s="177">
        <v>3.8769</v>
      </c>
      <c r="O428" s="177">
        <v>12.249599999999999</v>
      </c>
      <c r="P428" s="177">
        <v>8.9381000000000004</v>
      </c>
      <c r="Q428" s="177">
        <v>10.041399999999999</v>
      </c>
      <c r="R428" s="177">
        <v>10.358499999999999</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44918</v>
      </c>
      <c r="E429" s="177">
        <v>11.960699999999999</v>
      </c>
      <c r="F429" s="177">
        <v>-4.8819999999999997</v>
      </c>
      <c r="G429" s="177">
        <v>0.30520000000000003</v>
      </c>
      <c r="H429" s="177">
        <v>-0.1308</v>
      </c>
      <c r="I429" s="177">
        <v>4.6292999999999997</v>
      </c>
      <c r="J429" s="177">
        <v>6.6481000000000003</v>
      </c>
      <c r="K429" s="177">
        <v>7.8886000000000003</v>
      </c>
      <c r="L429" s="177">
        <v>7.2138999999999998</v>
      </c>
      <c r="M429" s="177">
        <v>4.3232999999999997</v>
      </c>
      <c r="N429" s="177">
        <v>3.8877000000000002</v>
      </c>
      <c r="O429" s="177"/>
      <c r="P429" s="177"/>
      <c r="Q429" s="177">
        <v>6.3590999999999998</v>
      </c>
      <c r="R429" s="177">
        <v>4.6384999999999996</v>
      </c>
      <c r="S429" t="s">
        <v>1810</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44918</v>
      </c>
      <c r="E430" s="177">
        <v>11.8443</v>
      </c>
      <c r="F430" s="177">
        <v>-5.2381000000000002</v>
      </c>
      <c r="G430" s="177">
        <v>-0.1027</v>
      </c>
      <c r="H430" s="177">
        <v>-0.48420000000000002</v>
      </c>
      <c r="I430" s="177">
        <v>4.2552000000000003</v>
      </c>
      <c r="J430" s="177">
        <v>6.2881</v>
      </c>
      <c r="K430" s="177">
        <v>7.5103</v>
      </c>
      <c r="L430" s="177">
        <v>6.8144999999999998</v>
      </c>
      <c r="M430" s="177">
        <v>3.9203000000000001</v>
      </c>
      <c r="N430" s="177">
        <v>3.4798</v>
      </c>
      <c r="O430" s="177"/>
      <c r="P430" s="177"/>
      <c r="Q430" s="177">
        <v>6.0015000000000001</v>
      </c>
      <c r="R430" s="177">
        <v>4.2550999999999997</v>
      </c>
      <c r="S430" t="s">
        <v>1810</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44918</v>
      </c>
      <c r="E431" s="177">
        <v>12.050700000000001</v>
      </c>
      <c r="F431" s="177">
        <v>21.820900000000002</v>
      </c>
      <c r="G431" s="177">
        <v>7.3746999999999998</v>
      </c>
      <c r="H431" s="177">
        <v>11.4482</v>
      </c>
      <c r="I431" s="177">
        <v>9.4887999999999995</v>
      </c>
      <c r="J431" s="177">
        <v>7.4458000000000002</v>
      </c>
      <c r="K431" s="177">
        <v>6.8243</v>
      </c>
      <c r="L431" s="177">
        <v>6.2474999999999996</v>
      </c>
      <c r="M431" s="177">
        <v>4.4508999999999999</v>
      </c>
      <c r="N431" s="177">
        <v>4.4599000000000002</v>
      </c>
      <c r="O431" s="177"/>
      <c r="P431" s="177"/>
      <c r="Q431" s="177">
        <v>6.4518000000000004</v>
      </c>
      <c r="R431" s="177">
        <v>4.2992999999999997</v>
      </c>
      <c r="S431" t="s">
        <v>1811</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44918</v>
      </c>
      <c r="E432" s="177">
        <v>12.050700000000001</v>
      </c>
      <c r="F432" s="177">
        <v>21.820900000000002</v>
      </c>
      <c r="G432" s="177">
        <v>7.3746999999999998</v>
      </c>
      <c r="H432" s="177">
        <v>11.4482</v>
      </c>
      <c r="I432" s="177">
        <v>9.4887999999999995</v>
      </c>
      <c r="J432" s="177">
        <v>7.4458000000000002</v>
      </c>
      <c r="K432" s="177">
        <v>6.8243</v>
      </c>
      <c r="L432" s="177">
        <v>6.2474999999999996</v>
      </c>
      <c r="M432" s="177">
        <v>4.4508999999999999</v>
      </c>
      <c r="N432" s="177">
        <v>4.4599000000000002</v>
      </c>
      <c r="O432" s="177"/>
      <c r="P432" s="177"/>
      <c r="Q432" s="177">
        <v>6.4518000000000004</v>
      </c>
      <c r="R432" s="177">
        <v>4.2992999999999997</v>
      </c>
      <c r="S432" t="s">
        <v>1811</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44918</v>
      </c>
      <c r="E433" s="177">
        <v>12.351599999999999</v>
      </c>
      <c r="F433" s="177">
        <v>-8.2723999999999993</v>
      </c>
      <c r="G433" s="177">
        <v>14.1022</v>
      </c>
      <c r="H433" s="177">
        <v>1.3935</v>
      </c>
      <c r="I433" s="177">
        <v>3.2757999999999998</v>
      </c>
      <c r="J433" s="177">
        <v>9.4202999999999992</v>
      </c>
      <c r="K433" s="177">
        <v>9.4224999999999994</v>
      </c>
      <c r="L433" s="177">
        <v>11.0055</v>
      </c>
      <c r="M433" s="177">
        <v>4.1913</v>
      </c>
      <c r="N433" s="177">
        <v>3.8159000000000001</v>
      </c>
      <c r="O433" s="177"/>
      <c r="P433" s="177"/>
      <c r="Q433" s="177">
        <v>7.3353999999999999</v>
      </c>
      <c r="R433" s="177">
        <v>4.6426999999999996</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44918</v>
      </c>
      <c r="E434" s="177">
        <v>12.351599999999999</v>
      </c>
      <c r="F434" s="177">
        <v>-8.2723999999999993</v>
      </c>
      <c r="G434" s="177">
        <v>14.1022</v>
      </c>
      <c r="H434" s="177">
        <v>1.3935</v>
      </c>
      <c r="I434" s="177">
        <v>3.2757999999999998</v>
      </c>
      <c r="J434" s="177">
        <v>9.4202999999999992</v>
      </c>
      <c r="K434" s="177">
        <v>9.4224999999999994</v>
      </c>
      <c r="L434" s="177">
        <v>11.0055</v>
      </c>
      <c r="M434" s="177">
        <v>4.1913</v>
      </c>
      <c r="N434" s="177">
        <v>3.8159000000000001</v>
      </c>
      <c r="O434" s="177"/>
      <c r="P434" s="177"/>
      <c r="Q434" s="177">
        <v>7.3353999999999999</v>
      </c>
      <c r="R434" s="177">
        <v>4.6426999999999996</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44917</v>
      </c>
      <c r="E435" s="177">
        <v>116.0061</v>
      </c>
      <c r="F435" s="177">
        <v>-93.396900000000002</v>
      </c>
      <c r="G435" s="177">
        <v>-116.70189999999999</v>
      </c>
      <c r="H435" s="177">
        <v>-61.101999999999997</v>
      </c>
      <c r="I435" s="177">
        <v>-39.153100000000002</v>
      </c>
      <c r="J435" s="177">
        <v>0.38819999999999999</v>
      </c>
      <c r="K435" s="177">
        <v>8.7718000000000007</v>
      </c>
      <c r="L435" s="177">
        <v>25.140899999999998</v>
      </c>
      <c r="M435" s="177">
        <v>8.9155999999999995</v>
      </c>
      <c r="N435" s="177">
        <v>8.0236000000000001</v>
      </c>
      <c r="O435" s="177">
        <v>10.4244</v>
      </c>
      <c r="P435" s="177">
        <v>8.3732000000000006</v>
      </c>
      <c r="Q435" s="177">
        <v>13.649800000000001</v>
      </c>
      <c r="R435" s="177">
        <v>22.136399999999998</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44917</v>
      </c>
      <c r="E436" s="177">
        <v>128.08000000000001</v>
      </c>
      <c r="F436" s="177">
        <v>-92.411799999999999</v>
      </c>
      <c r="G436" s="177">
        <v>-115.7296</v>
      </c>
      <c r="H436" s="177">
        <v>-60.145099999999999</v>
      </c>
      <c r="I436" s="177">
        <v>-38.197200000000002</v>
      </c>
      <c r="J436" s="177">
        <v>1.3580000000000001</v>
      </c>
      <c r="K436" s="177">
        <v>9.7634000000000007</v>
      </c>
      <c r="L436" s="177">
        <v>26.2331</v>
      </c>
      <c r="M436" s="177">
        <v>9.9495000000000005</v>
      </c>
      <c r="N436" s="177">
        <v>9.0707000000000004</v>
      </c>
      <c r="O436" s="177">
        <v>11.5276</v>
      </c>
      <c r="P436" s="177">
        <v>9.4967000000000006</v>
      </c>
      <c r="Q436" s="177">
        <v>10.7988</v>
      </c>
      <c r="R436" s="177">
        <v>23.363600000000002</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v>44911</v>
      </c>
      <c r="E437" s="177">
        <v>60.065600000000003</v>
      </c>
      <c r="F437" s="177">
        <v>6.3815999999999997</v>
      </c>
      <c r="G437" s="177">
        <v>4.6809000000000003</v>
      </c>
      <c r="H437" s="177">
        <v>13.743399999999999</v>
      </c>
      <c r="I437" s="177">
        <v>-2.1858</v>
      </c>
      <c r="J437" s="177">
        <v>12.4269</v>
      </c>
      <c r="K437" s="177">
        <v>8.7523999999999997</v>
      </c>
      <c r="L437" s="177">
        <v>18.636099999999999</v>
      </c>
      <c r="M437" s="177">
        <v>7.8083</v>
      </c>
      <c r="N437" s="177">
        <v>4.9734999999999996</v>
      </c>
      <c r="O437" s="177">
        <v>6.8876999999999997</v>
      </c>
      <c r="P437" s="177">
        <v>5.6616999999999997</v>
      </c>
      <c r="Q437" s="177">
        <v>9.8658000000000001</v>
      </c>
      <c r="R437" s="177">
        <v>15.6158</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v>44911</v>
      </c>
      <c r="E438" s="177">
        <v>64.241699999999994</v>
      </c>
      <c r="F438" s="177">
        <v>6.4214000000000002</v>
      </c>
      <c r="G438" s="177">
        <v>4.6797000000000004</v>
      </c>
      <c r="H438" s="177">
        <v>14.1777</v>
      </c>
      <c r="I438" s="177">
        <v>-1.5940000000000001</v>
      </c>
      <c r="J438" s="177">
        <v>13.113</v>
      </c>
      <c r="K438" s="177">
        <v>9.4990000000000006</v>
      </c>
      <c r="L438" s="177">
        <v>19.452300000000001</v>
      </c>
      <c r="M438" s="177">
        <v>8.5983000000000001</v>
      </c>
      <c r="N438" s="177">
        <v>5.7351000000000001</v>
      </c>
      <c r="O438" s="177">
        <v>7.6318000000000001</v>
      </c>
      <c r="P438" s="177">
        <v>6.3822000000000001</v>
      </c>
      <c r="Q438" s="177">
        <v>9.1296999999999997</v>
      </c>
      <c r="R438" s="177">
        <v>16.4739</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v>44911</v>
      </c>
      <c r="E439" s="177">
        <v>37.772799999999997</v>
      </c>
      <c r="F439" s="177">
        <v>6.3787000000000003</v>
      </c>
      <c r="G439" s="177">
        <v>5.3491999999999997</v>
      </c>
      <c r="H439" s="177">
        <v>12.689399999999999</v>
      </c>
      <c r="I439" s="177">
        <v>0.83540000000000003</v>
      </c>
      <c r="J439" s="177">
        <v>9.3053000000000008</v>
      </c>
      <c r="K439" s="177">
        <v>7.8338000000000001</v>
      </c>
      <c r="L439" s="177">
        <v>12.6447</v>
      </c>
      <c r="M439" s="177">
        <v>6.0030999999999999</v>
      </c>
      <c r="N439" s="177">
        <v>4.6782000000000004</v>
      </c>
      <c r="O439" s="177">
        <v>0.87490000000000001</v>
      </c>
      <c r="P439" s="177">
        <v>2.3087</v>
      </c>
      <c r="Q439" s="177">
        <v>7.2236000000000002</v>
      </c>
      <c r="R439" s="177">
        <v>12.7103</v>
      </c>
      <c r="S439" t="s">
        <v>1810</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v>44911</v>
      </c>
      <c r="E440" s="177">
        <v>40.473199999999999</v>
      </c>
      <c r="F440" s="177">
        <v>6.4040999999999997</v>
      </c>
      <c r="G440" s="177">
        <v>5.3532000000000002</v>
      </c>
      <c r="H440" s="177">
        <v>13.135300000000001</v>
      </c>
      <c r="I440" s="177">
        <v>1.4373</v>
      </c>
      <c r="J440" s="177">
        <v>10.0017</v>
      </c>
      <c r="K440" s="177">
        <v>8.593</v>
      </c>
      <c r="L440" s="177">
        <v>13.452500000000001</v>
      </c>
      <c r="M440" s="177">
        <v>6.8025000000000002</v>
      </c>
      <c r="N440" s="177">
        <v>5.4821999999999997</v>
      </c>
      <c r="O440" s="177">
        <v>1.6086</v>
      </c>
      <c r="P440" s="177">
        <v>3.0638000000000001</v>
      </c>
      <c r="Q440" s="177">
        <v>6.5689000000000002</v>
      </c>
      <c r="R440" s="177">
        <v>13.5997</v>
      </c>
      <c r="S440" t="s">
        <v>1810</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v>44911</v>
      </c>
      <c r="E441" s="177">
        <v>48.793900000000001</v>
      </c>
      <c r="F441" s="177">
        <v>6.3594999999999997</v>
      </c>
      <c r="G441" s="177">
        <v>5.3133999999999997</v>
      </c>
      <c r="H441" s="177">
        <v>10.579499999999999</v>
      </c>
      <c r="I441" s="177">
        <v>2.4977</v>
      </c>
      <c r="J441" s="177">
        <v>9.2760999999999996</v>
      </c>
      <c r="K441" s="177">
        <v>8.1003000000000007</v>
      </c>
      <c r="L441" s="177">
        <v>12.229200000000001</v>
      </c>
      <c r="M441" s="177">
        <v>6.5751999999999997</v>
      </c>
      <c r="N441" s="177">
        <v>5.1391</v>
      </c>
      <c r="O441" s="177">
        <v>7.5849000000000002</v>
      </c>
      <c r="P441" s="177">
        <v>6.8827999999999996</v>
      </c>
      <c r="Q441" s="177">
        <v>8.9710999999999999</v>
      </c>
      <c r="R441" s="177">
        <v>7.2938999999999998</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v>44911</v>
      </c>
      <c r="E442" s="177">
        <v>51.122</v>
      </c>
      <c r="F442" s="177">
        <v>6.3555000000000001</v>
      </c>
      <c r="G442" s="177">
        <v>5.3334000000000001</v>
      </c>
      <c r="H442" s="177">
        <v>10.9161</v>
      </c>
      <c r="I442" s="177">
        <v>2.9613</v>
      </c>
      <c r="J442" s="177">
        <v>9.8051999999999992</v>
      </c>
      <c r="K442" s="177">
        <v>8.6712000000000007</v>
      </c>
      <c r="L442" s="177">
        <v>12.855600000000001</v>
      </c>
      <c r="M442" s="177">
        <v>7.1944999999999997</v>
      </c>
      <c r="N442" s="177">
        <v>5.7583000000000002</v>
      </c>
      <c r="O442" s="177">
        <v>8.2441999999999993</v>
      </c>
      <c r="P442" s="177">
        <v>7.4379</v>
      </c>
      <c r="Q442" s="177">
        <v>8.6875</v>
      </c>
      <c r="R442" s="177">
        <v>7.9396000000000004</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2068</v>
      </c>
      <c r="C443" s="173">
        <v>132987</v>
      </c>
      <c r="D443" s="176">
        <v>44917</v>
      </c>
      <c r="E443" s="177">
        <v>14.7509</v>
      </c>
      <c r="F443" s="177">
        <v>-28.680800000000001</v>
      </c>
      <c r="G443" s="177">
        <v>-33.231200000000001</v>
      </c>
      <c r="H443" s="177">
        <v>-6.9192</v>
      </c>
      <c r="I443" s="177">
        <v>-13.223800000000001</v>
      </c>
      <c r="J443" s="177">
        <v>13.8645</v>
      </c>
      <c r="K443" s="177">
        <v>11.9396</v>
      </c>
      <c r="L443" s="177">
        <v>12.614000000000001</v>
      </c>
      <c r="M443" s="177">
        <v>3.1947000000000001</v>
      </c>
      <c r="N443" s="177">
        <v>4.6111000000000004</v>
      </c>
      <c r="O443" s="177">
        <v>4.1252000000000004</v>
      </c>
      <c r="P443" s="177">
        <v>4.1596000000000002</v>
      </c>
      <c r="Q443" s="177">
        <v>4.9340000000000002</v>
      </c>
      <c r="R443" s="177">
        <v>15.190200000000001</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2069</v>
      </c>
      <c r="C444" s="173">
        <v>132989</v>
      </c>
      <c r="D444" s="176">
        <v>44917</v>
      </c>
      <c r="E444" s="177">
        <v>16.237200000000001</v>
      </c>
      <c r="F444" s="177">
        <v>-27.628499999999999</v>
      </c>
      <c r="G444" s="177">
        <v>-32.284199999999998</v>
      </c>
      <c r="H444" s="177">
        <v>-5.9661999999999997</v>
      </c>
      <c r="I444" s="177">
        <v>-12.305199999999999</v>
      </c>
      <c r="J444" s="177">
        <v>14.804500000000001</v>
      </c>
      <c r="K444" s="177">
        <v>12.8962</v>
      </c>
      <c r="L444" s="177">
        <v>13.6073</v>
      </c>
      <c r="M444" s="177">
        <v>4.1683000000000003</v>
      </c>
      <c r="N444" s="177">
        <v>5.6304999999999996</v>
      </c>
      <c r="O444" s="177">
        <v>5.0160999999999998</v>
      </c>
      <c r="P444" s="177">
        <v>5.0511999999999997</v>
      </c>
      <c r="Q444" s="177">
        <v>6.1894999999999998</v>
      </c>
      <c r="R444" s="177">
        <v>16.301500000000001</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44918</v>
      </c>
      <c r="E445" s="177">
        <v>30.189499999999999</v>
      </c>
      <c r="F445" s="177">
        <v>-472.2235</v>
      </c>
      <c r="G445" s="177">
        <v>-285.0994</v>
      </c>
      <c r="H445" s="177">
        <v>-113.78740000000001</v>
      </c>
      <c r="I445" s="177">
        <v>-65.343599999999995</v>
      </c>
      <c r="J445" s="177">
        <v>-11.315099999999999</v>
      </c>
      <c r="K445" s="177">
        <v>7.1757</v>
      </c>
      <c r="L445" s="177">
        <v>24.5761</v>
      </c>
      <c r="M445" s="177">
        <v>8.9398999999999997</v>
      </c>
      <c r="N445" s="177">
        <v>6.9585999999999997</v>
      </c>
      <c r="O445" s="177">
        <v>14.5351</v>
      </c>
      <c r="P445" s="177">
        <v>9.5234000000000005</v>
      </c>
      <c r="Q445" s="177">
        <v>10.765599999999999</v>
      </c>
      <c r="R445" s="177">
        <v>14.760400000000001</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44918</v>
      </c>
      <c r="E446" s="177">
        <v>27.886800000000001</v>
      </c>
      <c r="F446" s="177">
        <v>-472.96559999999999</v>
      </c>
      <c r="G446" s="177">
        <v>-285.87049999999999</v>
      </c>
      <c r="H446" s="177">
        <v>-114.5515</v>
      </c>
      <c r="I446" s="177">
        <v>-66.107299999999995</v>
      </c>
      <c r="J446" s="177">
        <v>-12.090299999999999</v>
      </c>
      <c r="K446" s="177">
        <v>6.3825000000000003</v>
      </c>
      <c r="L446" s="177">
        <v>23.701699999999999</v>
      </c>
      <c r="M446" s="177">
        <v>8.0984999999999996</v>
      </c>
      <c r="N446" s="177">
        <v>6.1007999999999996</v>
      </c>
      <c r="O446" s="177">
        <v>13.670299999999999</v>
      </c>
      <c r="P446" s="177">
        <v>8.6616999999999997</v>
      </c>
      <c r="Q446" s="177">
        <v>9.8800000000000008</v>
      </c>
      <c r="R446" s="177">
        <v>13.9087</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44918</v>
      </c>
      <c r="E447" s="177">
        <v>17.715699999999998</v>
      </c>
      <c r="F447" s="177">
        <v>-73.405500000000004</v>
      </c>
      <c r="G447" s="177">
        <v>-38.747599999999998</v>
      </c>
      <c r="H447" s="177">
        <v>-14.88</v>
      </c>
      <c r="I447" s="177">
        <v>-7.9374000000000002</v>
      </c>
      <c r="J447" s="177">
        <v>1.2374000000000001</v>
      </c>
      <c r="K447" s="177">
        <v>5.9183000000000003</v>
      </c>
      <c r="L447" s="177">
        <v>7.5277000000000003</v>
      </c>
      <c r="M447" s="177">
        <v>2.0093999999999999</v>
      </c>
      <c r="N447" s="177">
        <v>1.8126</v>
      </c>
      <c r="O447" s="177">
        <v>4.9553000000000003</v>
      </c>
      <c r="P447" s="177">
        <v>5.0964</v>
      </c>
      <c r="Q447" s="177">
        <v>6.8307000000000002</v>
      </c>
      <c r="R447" s="177">
        <v>3.1473</v>
      </c>
      <c r="S447" t="s">
        <v>1810</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44918</v>
      </c>
      <c r="E448" s="177">
        <v>18.438099999999999</v>
      </c>
      <c r="F448" s="177">
        <v>-72.901200000000003</v>
      </c>
      <c r="G448" s="177">
        <v>-38.021000000000001</v>
      </c>
      <c r="H448" s="177">
        <v>-14.157999999999999</v>
      </c>
      <c r="I448" s="177">
        <v>-7.2055999999999996</v>
      </c>
      <c r="J448" s="177">
        <v>1.9894000000000001</v>
      </c>
      <c r="K448" s="177">
        <v>6.6879999999999997</v>
      </c>
      <c r="L448" s="177">
        <v>8.3196999999999992</v>
      </c>
      <c r="M448" s="177">
        <v>2.7787000000000002</v>
      </c>
      <c r="N448" s="177">
        <v>2.5842999999999998</v>
      </c>
      <c r="O448" s="177">
        <v>5.7489999999999997</v>
      </c>
      <c r="P448" s="177">
        <v>5.7460000000000004</v>
      </c>
      <c r="Q448" s="177">
        <v>7.3251999999999997</v>
      </c>
      <c r="R448" s="177">
        <v>3.9266999999999999</v>
      </c>
      <c r="S448" t="s">
        <v>1810</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44918</v>
      </c>
      <c r="E449" s="177">
        <v>83.6691</v>
      </c>
      <c r="F449" s="177">
        <v>-192.1943</v>
      </c>
      <c r="G449" s="177">
        <v>-95.122</v>
      </c>
      <c r="H449" s="177">
        <v>-30.7102</v>
      </c>
      <c r="I449" s="177">
        <v>-16.220099999999999</v>
      </c>
      <c r="J449" s="177">
        <v>5.0082000000000004</v>
      </c>
      <c r="K449" s="177">
        <v>12.591799999999999</v>
      </c>
      <c r="L449" s="177">
        <v>16.171399999999998</v>
      </c>
      <c r="M449" s="177">
        <v>8.2952999999999992</v>
      </c>
      <c r="N449" s="177">
        <v>7.9795999999999996</v>
      </c>
      <c r="O449" s="177">
        <v>12.434699999999999</v>
      </c>
      <c r="P449" s="177">
        <v>11.0822</v>
      </c>
      <c r="Q449" s="177">
        <v>11.811400000000001</v>
      </c>
      <c r="R449" s="177">
        <v>12.5961</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44918</v>
      </c>
      <c r="E450" s="177">
        <v>89.965000000000003</v>
      </c>
      <c r="F450" s="177">
        <v>-190.93889999999999</v>
      </c>
      <c r="G450" s="177">
        <v>-93.882300000000001</v>
      </c>
      <c r="H450" s="177">
        <v>-29.461300000000001</v>
      </c>
      <c r="I450" s="177">
        <v>-14.968400000000001</v>
      </c>
      <c r="J450" s="177">
        <v>6.2706999999999997</v>
      </c>
      <c r="K450" s="177">
        <v>13.882400000000001</v>
      </c>
      <c r="L450" s="177">
        <v>17.557500000000001</v>
      </c>
      <c r="M450" s="177">
        <v>9.6137999999999995</v>
      </c>
      <c r="N450" s="177">
        <v>9.2730999999999995</v>
      </c>
      <c r="O450" s="177">
        <v>13.826700000000001</v>
      </c>
      <c r="P450" s="177">
        <v>12.207599999999999</v>
      </c>
      <c r="Q450" s="177">
        <v>11.9442</v>
      </c>
      <c r="R450" s="177">
        <v>13.986599999999999</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44918</v>
      </c>
      <c r="E451" s="177">
        <v>36.9255</v>
      </c>
      <c r="F451" s="177">
        <v>5.0419</v>
      </c>
      <c r="G451" s="177">
        <v>1.3181</v>
      </c>
      <c r="H451" s="177">
        <v>2.8399000000000001</v>
      </c>
      <c r="I451" s="177">
        <v>5.0438999999999998</v>
      </c>
      <c r="J451" s="177">
        <v>5.2980999999999998</v>
      </c>
      <c r="K451" s="177">
        <v>6.1273</v>
      </c>
      <c r="L451" s="177">
        <v>8.1067</v>
      </c>
      <c r="M451" s="177">
        <v>5.2371999999999996</v>
      </c>
      <c r="N451" s="177">
        <v>4.0064000000000002</v>
      </c>
      <c r="O451" s="177">
        <v>5.9298000000000002</v>
      </c>
      <c r="P451" s="177">
        <v>6.5006000000000004</v>
      </c>
      <c r="Q451" s="177">
        <v>7.1066000000000003</v>
      </c>
      <c r="R451" s="177">
        <v>4.1311</v>
      </c>
      <c r="S451" t="s">
        <v>1810</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44918</v>
      </c>
      <c r="E452" s="177">
        <v>38.243200000000002</v>
      </c>
      <c r="F452" s="177">
        <v>5.3455000000000004</v>
      </c>
      <c r="G452" s="177">
        <v>1.6227</v>
      </c>
      <c r="H452" s="177">
        <v>3.1787999999999998</v>
      </c>
      <c r="I452" s="177">
        <v>5.3762999999999996</v>
      </c>
      <c r="J452" s="177">
        <v>5.6315999999999997</v>
      </c>
      <c r="K452" s="177">
        <v>6.4625000000000004</v>
      </c>
      <c r="L452" s="177">
        <v>8.4503000000000004</v>
      </c>
      <c r="M452" s="177">
        <v>5.5807000000000002</v>
      </c>
      <c r="N452" s="177">
        <v>4.3502000000000001</v>
      </c>
      <c r="O452" s="177">
        <v>6.2205000000000004</v>
      </c>
      <c r="P452" s="177">
        <v>6.9617000000000004</v>
      </c>
      <c r="Q452" s="177">
        <v>8.2329000000000008</v>
      </c>
      <c r="R452" s="177">
        <v>4.4416000000000002</v>
      </c>
      <c r="S452" t="s">
        <v>1810</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44918</v>
      </c>
      <c r="E453" s="177">
        <v>46.655700000000003</v>
      </c>
      <c r="F453" s="177">
        <v>-123.3458</v>
      </c>
      <c r="G453" s="177">
        <v>-73.354500000000002</v>
      </c>
      <c r="H453" s="177">
        <v>-28.565200000000001</v>
      </c>
      <c r="I453" s="177">
        <v>-13.021800000000001</v>
      </c>
      <c r="J453" s="177">
        <v>-0.89380000000000004</v>
      </c>
      <c r="K453" s="177">
        <v>11.393700000000001</v>
      </c>
      <c r="L453" s="177">
        <v>13.4581</v>
      </c>
      <c r="M453" s="177">
        <v>6.9330999999999996</v>
      </c>
      <c r="N453" s="177">
        <v>6.3521000000000001</v>
      </c>
      <c r="O453" s="177">
        <v>8.6956000000000007</v>
      </c>
      <c r="P453" s="177">
        <v>8.1889000000000003</v>
      </c>
      <c r="Q453" s="177">
        <v>8.4313000000000002</v>
      </c>
      <c r="R453" s="177">
        <v>8.69</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44918</v>
      </c>
      <c r="E454" s="177">
        <v>49.391500000000001</v>
      </c>
      <c r="F454" s="177">
        <v>-122.262</v>
      </c>
      <c r="G454" s="177">
        <v>-72.309299999999993</v>
      </c>
      <c r="H454" s="177">
        <v>-27.513500000000001</v>
      </c>
      <c r="I454" s="177">
        <v>-11.9588</v>
      </c>
      <c r="J454" s="177">
        <v>0.22420000000000001</v>
      </c>
      <c r="K454" s="177">
        <v>12.5748</v>
      </c>
      <c r="L454" s="177">
        <v>14.6951</v>
      </c>
      <c r="M454" s="177">
        <v>8.0088000000000008</v>
      </c>
      <c r="N454" s="177">
        <v>7.3280000000000003</v>
      </c>
      <c r="O454" s="177">
        <v>9.4703999999999997</v>
      </c>
      <c r="P454" s="177">
        <v>8.8572000000000006</v>
      </c>
      <c r="Q454" s="177">
        <v>9.0806000000000004</v>
      </c>
      <c r="R454" s="177">
        <v>9.5120000000000005</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44918</v>
      </c>
      <c r="E455" s="177">
        <v>37.926099999999998</v>
      </c>
      <c r="F455" s="177">
        <v>2.7911999999999999</v>
      </c>
      <c r="G455" s="177">
        <v>3.6261000000000001</v>
      </c>
      <c r="H455" s="177">
        <v>4.3482000000000003</v>
      </c>
      <c r="I455" s="177">
        <v>6.0358000000000001</v>
      </c>
      <c r="J455" s="177">
        <v>6.2361000000000004</v>
      </c>
      <c r="K455" s="177">
        <v>6.7873000000000001</v>
      </c>
      <c r="L455" s="177">
        <v>5.7220000000000004</v>
      </c>
      <c r="M455" s="177">
        <v>3.4068000000000001</v>
      </c>
      <c r="N455" s="177">
        <v>3.5341</v>
      </c>
      <c r="O455" s="177">
        <v>5.9699</v>
      </c>
      <c r="P455" s="177">
        <v>7.0263</v>
      </c>
      <c r="Q455" s="177">
        <v>7.9309000000000003</v>
      </c>
      <c r="R455" s="177">
        <v>3.6189</v>
      </c>
      <c r="S455" t="s">
        <v>1811</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44918</v>
      </c>
      <c r="E456" s="177">
        <v>36.412599999999998</v>
      </c>
      <c r="F456" s="177">
        <v>2.4058999999999999</v>
      </c>
      <c r="G456" s="177">
        <v>3.242</v>
      </c>
      <c r="H456" s="177">
        <v>3.984</v>
      </c>
      <c r="I456" s="177">
        <v>5.6830999999999996</v>
      </c>
      <c r="J456" s="177">
        <v>5.8822999999999999</v>
      </c>
      <c r="K456" s="177">
        <v>6.4286000000000003</v>
      </c>
      <c r="L456" s="177">
        <v>5.3598999999999997</v>
      </c>
      <c r="M456" s="177">
        <v>3.0459999999999998</v>
      </c>
      <c r="N456" s="177">
        <v>3.1810999999999998</v>
      </c>
      <c r="O456" s="177">
        <v>5.5875000000000004</v>
      </c>
      <c r="P456" s="177">
        <v>6.6254</v>
      </c>
      <c r="Q456" s="177">
        <v>7.3223000000000003</v>
      </c>
      <c r="R456" s="177">
        <v>3.2578999999999998</v>
      </c>
      <c r="S456" t="s">
        <v>1811</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44918</v>
      </c>
      <c r="E457" s="177">
        <v>27.747199999999999</v>
      </c>
      <c r="F457" s="177">
        <v>-195.86580000000001</v>
      </c>
      <c r="G457" s="177">
        <v>-116.6473</v>
      </c>
      <c r="H457" s="177">
        <v>-42.145499999999998</v>
      </c>
      <c r="I457" s="177">
        <v>-29.871500000000001</v>
      </c>
      <c r="J457" s="177">
        <v>-9.0569000000000006</v>
      </c>
      <c r="K457" s="177">
        <v>2.7479</v>
      </c>
      <c r="L457" s="177">
        <v>9.7296999999999993</v>
      </c>
      <c r="M457" s="177">
        <v>2.6269</v>
      </c>
      <c r="N457" s="177">
        <v>2.1055999999999999</v>
      </c>
      <c r="O457" s="177">
        <v>6.3521000000000001</v>
      </c>
      <c r="P457" s="177">
        <v>6.3606999999999996</v>
      </c>
      <c r="Q457" s="177">
        <v>8.3308</v>
      </c>
      <c r="R457" s="177">
        <v>5.5265000000000004</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44918</v>
      </c>
      <c r="E458" s="177">
        <v>26.254899999999999</v>
      </c>
      <c r="F458" s="177">
        <v>-196.62389999999999</v>
      </c>
      <c r="G458" s="177">
        <v>-117.3045</v>
      </c>
      <c r="H458" s="177">
        <v>-42.802</v>
      </c>
      <c r="I458" s="177">
        <v>-30.5017</v>
      </c>
      <c r="J458" s="177">
        <v>-9.6952999999999996</v>
      </c>
      <c r="K458" s="177">
        <v>2.1023999999999998</v>
      </c>
      <c r="L458" s="177">
        <v>9.0368999999999993</v>
      </c>
      <c r="M458" s="177">
        <v>1.9424999999999999</v>
      </c>
      <c r="N458" s="177">
        <v>1.4501999999999999</v>
      </c>
      <c r="O458" s="177">
        <v>5.6521999999999997</v>
      </c>
      <c r="P458" s="177">
        <v>5.6111000000000004</v>
      </c>
      <c r="Q458" s="177">
        <v>7.7877999999999998</v>
      </c>
      <c r="R458" s="177">
        <v>4.8372000000000002</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44918</v>
      </c>
      <c r="E459" s="177">
        <v>30.553899999999999</v>
      </c>
      <c r="F459" s="177">
        <v>-405.3193</v>
      </c>
      <c r="G459" s="177">
        <v>-246.71729999999999</v>
      </c>
      <c r="H459" s="177">
        <v>-91.741399999999999</v>
      </c>
      <c r="I459" s="177">
        <v>-60.999600000000001</v>
      </c>
      <c r="J459" s="177">
        <v>-20.075099999999999</v>
      </c>
      <c r="K459" s="177">
        <v>-2.2544</v>
      </c>
      <c r="L459" s="177">
        <v>12.690200000000001</v>
      </c>
      <c r="M459" s="177">
        <v>0.90839999999999999</v>
      </c>
      <c r="N459" s="177">
        <v>9.0399999999999994E-2</v>
      </c>
      <c r="O459" s="177">
        <v>8.1866000000000003</v>
      </c>
      <c r="P459" s="177">
        <v>6.6459000000000001</v>
      </c>
      <c r="Q459" s="177">
        <v>8.8615999999999993</v>
      </c>
      <c r="R459" s="177">
        <v>7.7765000000000004</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44918</v>
      </c>
      <c r="E460" s="177">
        <v>28.999600000000001</v>
      </c>
      <c r="F460" s="177">
        <v>-406.0009</v>
      </c>
      <c r="G460" s="177">
        <v>-247.34979999999999</v>
      </c>
      <c r="H460" s="177">
        <v>-92.372299999999996</v>
      </c>
      <c r="I460" s="177">
        <v>-61.628599999999999</v>
      </c>
      <c r="J460" s="177">
        <v>-20.706900000000001</v>
      </c>
      <c r="K460" s="177">
        <v>-2.8591000000000002</v>
      </c>
      <c r="L460" s="177">
        <v>12.0547</v>
      </c>
      <c r="M460" s="177">
        <v>0.3382</v>
      </c>
      <c r="N460" s="177">
        <v>-0.46679999999999999</v>
      </c>
      <c r="O460" s="177">
        <v>7.4781000000000004</v>
      </c>
      <c r="P460" s="177">
        <v>5.9394999999999998</v>
      </c>
      <c r="Q460" s="177">
        <v>8.6236999999999995</v>
      </c>
      <c r="R460" s="177">
        <v>7.0766999999999998</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1840</v>
      </c>
      <c r="C461" s="173">
        <v>102574</v>
      </c>
      <c r="D461" s="176">
        <v>44918</v>
      </c>
      <c r="E461" s="177">
        <v>147.828</v>
      </c>
      <c r="F461" s="177">
        <v>-501.88139999999999</v>
      </c>
      <c r="G461" s="177">
        <v>-311.08980000000003</v>
      </c>
      <c r="H461" s="177">
        <v>-127.8927</v>
      </c>
      <c r="I461" s="177">
        <v>-73.159599999999998</v>
      </c>
      <c r="J461" s="177">
        <v>-9.8778000000000006</v>
      </c>
      <c r="K461" s="177">
        <v>23.005800000000001</v>
      </c>
      <c r="L461" s="177">
        <v>33.324399999999997</v>
      </c>
      <c r="M461" s="177">
        <v>13.4512</v>
      </c>
      <c r="N461" s="177">
        <v>9.8472000000000008</v>
      </c>
      <c r="O461" s="177">
        <v>19.625599999999999</v>
      </c>
      <c r="P461" s="177">
        <v>14.425700000000001</v>
      </c>
      <c r="Q461" s="177">
        <v>15.779199999999999</v>
      </c>
      <c r="R461" s="177">
        <v>17.351199999999999</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1841</v>
      </c>
      <c r="C462" s="173">
        <v>119777</v>
      </c>
      <c r="D462" s="176">
        <v>44918</v>
      </c>
      <c r="E462" s="177">
        <v>156.179</v>
      </c>
      <c r="F462" s="177">
        <v>-501.10199999999998</v>
      </c>
      <c r="G462" s="177">
        <v>-310.26650000000001</v>
      </c>
      <c r="H462" s="177">
        <v>-127.0673</v>
      </c>
      <c r="I462" s="177">
        <v>-72.353499999999997</v>
      </c>
      <c r="J462" s="177">
        <v>-9.0620999999999992</v>
      </c>
      <c r="K462" s="177">
        <v>23.863099999999999</v>
      </c>
      <c r="L462" s="177">
        <v>34.271900000000002</v>
      </c>
      <c r="M462" s="177">
        <v>14.359400000000001</v>
      </c>
      <c r="N462" s="177">
        <v>10.7645</v>
      </c>
      <c r="O462" s="177">
        <v>20.4512</v>
      </c>
      <c r="P462" s="177">
        <v>15.2774</v>
      </c>
      <c r="Q462" s="177">
        <v>14.8736</v>
      </c>
      <c r="R462" s="177">
        <v>18.285799999999998</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44918</v>
      </c>
      <c r="E463" s="177">
        <v>24.965499999999999</v>
      </c>
      <c r="F463" s="177">
        <v>-264.01740000000001</v>
      </c>
      <c r="G463" s="177">
        <v>-143.0857</v>
      </c>
      <c r="H463" s="177">
        <v>-38.354799999999997</v>
      </c>
      <c r="I463" s="177">
        <v>-28.4666</v>
      </c>
      <c r="J463" s="177">
        <v>-0.39460000000000001</v>
      </c>
      <c r="K463" s="177">
        <v>12.1378</v>
      </c>
      <c r="L463" s="177">
        <v>15.010899999999999</v>
      </c>
      <c r="M463" s="177">
        <v>5.9664999999999999</v>
      </c>
      <c r="N463" s="177">
        <v>6.3583999999999996</v>
      </c>
      <c r="O463" s="177">
        <v>9.1381999999999994</v>
      </c>
      <c r="P463" s="177">
        <v>7.9611000000000001</v>
      </c>
      <c r="Q463" s="177">
        <v>9.1428999999999991</v>
      </c>
      <c r="R463" s="177">
        <v>7.2808999999999999</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44918</v>
      </c>
      <c r="E464" s="177">
        <v>24.6203</v>
      </c>
      <c r="F464" s="177">
        <v>-264.4778</v>
      </c>
      <c r="G464" s="177">
        <v>-143.47559999999999</v>
      </c>
      <c r="H464" s="177">
        <v>-38.721699999999998</v>
      </c>
      <c r="I464" s="177">
        <v>-28.840599999999998</v>
      </c>
      <c r="J464" s="177">
        <v>-0.77039999999999997</v>
      </c>
      <c r="K464" s="177">
        <v>11.7567</v>
      </c>
      <c r="L464" s="177">
        <v>14.612299999999999</v>
      </c>
      <c r="M464" s="177">
        <v>5.58</v>
      </c>
      <c r="N464" s="177">
        <v>5.9653</v>
      </c>
      <c r="O464" s="177">
        <v>8.7680000000000007</v>
      </c>
      <c r="P464" s="177">
        <v>7.6680999999999999</v>
      </c>
      <c r="Q464" s="177">
        <v>8.9484999999999992</v>
      </c>
      <c r="R464" s="177">
        <v>6.8837999999999999</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-158.65534545454537</v>
      </c>
      <c r="G465" s="179">
        <v>-94.431297727272735</v>
      </c>
      <c r="H465" s="179">
        <v>-33.615409090909097</v>
      </c>
      <c r="I465" s="179">
        <v>-21.252709090909089</v>
      </c>
      <c r="J465" s="179">
        <v>0.404920454545455</v>
      </c>
      <c r="K465" s="179">
        <v>8.1033409090909103</v>
      </c>
      <c r="L465" s="179">
        <v>13.770965909090906</v>
      </c>
      <c r="M465" s="179">
        <v>5.3806386363636358</v>
      </c>
      <c r="N465" s="179">
        <v>4.6856477272727268</v>
      </c>
      <c r="O465" s="179">
        <v>8.8896999999999995</v>
      </c>
      <c r="P465" s="179">
        <v>7.5982631578947366</v>
      </c>
      <c r="Q465" s="179">
        <v>8.7613181818181847</v>
      </c>
      <c r="R465" s="179">
        <v>9.3756454545454542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-82.908649999999994</v>
      </c>
      <c r="G466" s="179">
        <v>-55.528449999999992</v>
      </c>
      <c r="H466" s="179">
        <v>-21.196750000000002</v>
      </c>
      <c r="I466" s="179">
        <v>-12.663499999999999</v>
      </c>
      <c r="J466" s="179">
        <v>3.4988000000000001</v>
      </c>
      <c r="K466" s="179">
        <v>7.343</v>
      </c>
      <c r="L466" s="179">
        <v>12.667450000000001</v>
      </c>
      <c r="M466" s="179">
        <v>4.3871000000000002</v>
      </c>
      <c r="N466" s="179">
        <v>4.4050500000000001</v>
      </c>
      <c r="O466" s="179">
        <v>8.2153999999999989</v>
      </c>
      <c r="P466" s="179">
        <v>7.2041500000000003</v>
      </c>
      <c r="Q466" s="179">
        <v>8.4153500000000001</v>
      </c>
      <c r="R466" s="179">
        <v>7.8580500000000004</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44918</v>
      </c>
      <c r="E469" s="177">
        <v>260.57</v>
      </c>
      <c r="F469" s="177">
        <v>-2.863</v>
      </c>
      <c r="G469" s="177">
        <v>-5.1092000000000004</v>
      </c>
      <c r="H469" s="177">
        <v>-5.1368999999999998</v>
      </c>
      <c r="I469" s="177">
        <v>-5.6383999999999999</v>
      </c>
      <c r="J469" s="177">
        <v>-3.5712000000000002</v>
      </c>
      <c r="K469" s="177">
        <v>3.1674000000000002</v>
      </c>
      <c r="L469" s="177">
        <v>18.1616</v>
      </c>
      <c r="M469" s="177">
        <v>3.5651999999999999</v>
      </c>
      <c r="N469" s="177">
        <v>2.7646000000000002</v>
      </c>
      <c r="O469" s="177">
        <v>17.4788</v>
      </c>
      <c r="P469" s="177">
        <v>7.2367999999999997</v>
      </c>
      <c r="Q469" s="177">
        <v>17.8218</v>
      </c>
      <c r="R469" s="177">
        <v>18.596399999999999</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44918</v>
      </c>
      <c r="E470" s="177">
        <v>280.45</v>
      </c>
      <c r="F470" s="177">
        <v>-2.8610000000000002</v>
      </c>
      <c r="G470" s="177">
        <v>-5.1026999999999996</v>
      </c>
      <c r="H470" s="177">
        <v>-5.1252000000000004</v>
      </c>
      <c r="I470" s="177">
        <v>-5.6105</v>
      </c>
      <c r="J470" s="177">
        <v>-3.5127000000000002</v>
      </c>
      <c r="K470" s="177">
        <v>3.3384</v>
      </c>
      <c r="L470" s="177">
        <v>18.563500000000001</v>
      </c>
      <c r="M470" s="177">
        <v>4.1441999999999997</v>
      </c>
      <c r="N470" s="177">
        <v>3.5444</v>
      </c>
      <c r="O470" s="177">
        <v>18.318000000000001</v>
      </c>
      <c r="P470" s="177">
        <v>7.9851999999999999</v>
      </c>
      <c r="Q470" s="177">
        <v>11.4009</v>
      </c>
      <c r="R470" s="177">
        <v>19.417999999999999</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1686</v>
      </c>
      <c r="C471" s="173">
        <v>148609</v>
      </c>
      <c r="D471" s="176">
        <v>44918</v>
      </c>
      <c r="E471" s="177">
        <v>15.372</v>
      </c>
      <c r="F471" s="177">
        <v>-2.4062000000000001</v>
      </c>
      <c r="G471" s="177">
        <v>-4.3197000000000001</v>
      </c>
      <c r="H471" s="177">
        <v>-4.1406999999999998</v>
      </c>
      <c r="I471" s="177">
        <v>-4.8526999999999996</v>
      </c>
      <c r="J471" s="177">
        <v>-2.6903999999999999</v>
      </c>
      <c r="K471" s="177">
        <v>0.77359999999999995</v>
      </c>
      <c r="L471" s="177">
        <v>17.200399999999998</v>
      </c>
      <c r="M471" s="177">
        <v>6.6388999999999996</v>
      </c>
      <c r="N471" s="177">
        <v>7.234</v>
      </c>
      <c r="O471" s="177"/>
      <c r="P471" s="177"/>
      <c r="Q471" s="177">
        <v>23.802700000000002</v>
      </c>
      <c r="R471" s="177">
        <v>23.767499999999998</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1687</v>
      </c>
      <c r="C472" s="173">
        <v>148610</v>
      </c>
      <c r="D472" s="176">
        <v>44918</v>
      </c>
      <c r="E472" s="177">
        <v>14.871</v>
      </c>
      <c r="F472" s="177">
        <v>-2.4085000000000001</v>
      </c>
      <c r="G472" s="177">
        <v>-4.3296000000000001</v>
      </c>
      <c r="H472" s="177">
        <v>-4.1694000000000004</v>
      </c>
      <c r="I472" s="177">
        <v>-4.9047000000000001</v>
      </c>
      <c r="J472" s="177">
        <v>-2.8039000000000001</v>
      </c>
      <c r="K472" s="177">
        <v>0.38479999999999998</v>
      </c>
      <c r="L472" s="177">
        <v>16.288699999999999</v>
      </c>
      <c r="M472" s="177">
        <v>5.4157999999999999</v>
      </c>
      <c r="N472" s="177">
        <v>5.5579000000000001</v>
      </c>
      <c r="O472" s="177"/>
      <c r="P472" s="177"/>
      <c r="Q472" s="177">
        <v>21.7822</v>
      </c>
      <c r="R472" s="177">
        <v>21.745999999999999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44918</v>
      </c>
      <c r="E473" s="177">
        <v>28.6</v>
      </c>
      <c r="F473" s="177">
        <v>-1.8531</v>
      </c>
      <c r="G473" s="177">
        <v>-3.0508000000000002</v>
      </c>
      <c r="H473" s="177">
        <v>-2.8532999999999999</v>
      </c>
      <c r="I473" s="177">
        <v>-3.3130000000000002</v>
      </c>
      <c r="J473" s="177">
        <v>-2.5886</v>
      </c>
      <c r="K473" s="177">
        <v>3.5482</v>
      </c>
      <c r="L473" s="177">
        <v>16.212900000000001</v>
      </c>
      <c r="M473" s="177">
        <v>5.0697999999999999</v>
      </c>
      <c r="N473" s="177">
        <v>9.4946000000000002</v>
      </c>
      <c r="O473" s="177">
        <v>21.798400000000001</v>
      </c>
      <c r="P473" s="177">
        <v>9.0108999999999995</v>
      </c>
      <c r="Q473" s="177">
        <v>12.979100000000001</v>
      </c>
      <c r="R473" s="177">
        <v>27.403099999999998</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44918</v>
      </c>
      <c r="E474" s="177">
        <v>30.81</v>
      </c>
      <c r="F474" s="177">
        <v>-1.8476999999999999</v>
      </c>
      <c r="G474" s="177">
        <v>-3.0522</v>
      </c>
      <c r="H474" s="177">
        <v>-2.8382000000000001</v>
      </c>
      <c r="I474" s="177">
        <v>-3.2652999999999999</v>
      </c>
      <c r="J474" s="177">
        <v>-2.4691000000000001</v>
      </c>
      <c r="K474" s="177">
        <v>3.9824999999999999</v>
      </c>
      <c r="L474" s="177">
        <v>17.148299999999999</v>
      </c>
      <c r="M474" s="177">
        <v>6.3147000000000002</v>
      </c>
      <c r="N474" s="177">
        <v>11.1472</v>
      </c>
      <c r="O474" s="177">
        <v>23.167300000000001</v>
      </c>
      <c r="P474" s="177">
        <v>10.1044</v>
      </c>
      <c r="Q474" s="177">
        <v>13.96</v>
      </c>
      <c r="R474" s="177">
        <v>29.050599999999999</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44918</v>
      </c>
      <c r="E475" s="177">
        <v>17.82</v>
      </c>
      <c r="F475" s="177">
        <v>-2.1417000000000002</v>
      </c>
      <c r="G475" s="177">
        <v>-3.7797000000000001</v>
      </c>
      <c r="H475" s="177">
        <v>-3.1522000000000001</v>
      </c>
      <c r="I475" s="177">
        <v>-4.4504000000000001</v>
      </c>
      <c r="J475" s="177">
        <v>-2.7292999999999998</v>
      </c>
      <c r="K475" s="177">
        <v>-1.1647000000000001</v>
      </c>
      <c r="L475" s="177">
        <v>14.0845</v>
      </c>
      <c r="M475" s="177">
        <v>1.4229000000000001</v>
      </c>
      <c r="N475" s="177">
        <v>-0.50249999999999995</v>
      </c>
      <c r="O475" s="177">
        <v>17.5</v>
      </c>
      <c r="P475" s="177"/>
      <c r="Q475" s="177">
        <v>15.504300000000001</v>
      </c>
      <c r="R475" s="177">
        <v>14.3001</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44918</v>
      </c>
      <c r="E476" s="177">
        <v>16.95</v>
      </c>
      <c r="F476" s="177">
        <v>-2.1362999999999999</v>
      </c>
      <c r="G476" s="177">
        <v>-3.7479</v>
      </c>
      <c r="H476" s="177">
        <v>-3.1981999999999999</v>
      </c>
      <c r="I476" s="177">
        <v>-4.5069999999999997</v>
      </c>
      <c r="J476" s="177">
        <v>-2.8096000000000001</v>
      </c>
      <c r="K476" s="177">
        <v>-1.3962000000000001</v>
      </c>
      <c r="L476" s="177">
        <v>13.5298</v>
      </c>
      <c r="M476" s="177">
        <v>0.6532</v>
      </c>
      <c r="N476" s="177">
        <v>-1.4535</v>
      </c>
      <c r="O476" s="177">
        <v>16.267199999999999</v>
      </c>
      <c r="P476" s="177"/>
      <c r="Q476" s="177">
        <v>14.0709</v>
      </c>
      <c r="R476" s="177">
        <v>13.1464</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1857</v>
      </c>
      <c r="C477" s="173">
        <v>149697</v>
      </c>
      <c r="D477" s="176">
        <v>44918</v>
      </c>
      <c r="E477" s="177">
        <v>85.7834</v>
      </c>
      <c r="F477" s="177">
        <v>-1.8476999999999999</v>
      </c>
      <c r="G477" s="177">
        <v>-3.2456</v>
      </c>
      <c r="H477" s="177">
        <v>-2.7686999999999999</v>
      </c>
      <c r="I477" s="177">
        <v>-3.8620000000000001</v>
      </c>
      <c r="J477" s="177">
        <v>-2.8992</v>
      </c>
      <c r="K477" s="177">
        <v>1.1094999999999999</v>
      </c>
      <c r="L477" s="177">
        <v>11.232200000000001</v>
      </c>
      <c r="M477" s="177">
        <v>2.4626999999999999</v>
      </c>
      <c r="N477" s="177">
        <v>1.327</v>
      </c>
      <c r="O477" s="177">
        <v>16.4861</v>
      </c>
      <c r="P477" s="177">
        <v>9.4979999999999993</v>
      </c>
      <c r="Q477" s="177">
        <v>12.534599999999999</v>
      </c>
      <c r="R477" s="177">
        <v>15.955500000000001</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1858</v>
      </c>
      <c r="C478" s="173">
        <v>149700</v>
      </c>
      <c r="D478" s="176">
        <v>44918</v>
      </c>
      <c r="E478" s="177">
        <v>90.633899999999997</v>
      </c>
      <c r="F478" s="177">
        <v>-1.8434999999999999</v>
      </c>
      <c r="G478" s="177">
        <v>-3.2328999999999999</v>
      </c>
      <c r="H478" s="177">
        <v>-2.7391999999999999</v>
      </c>
      <c r="I478" s="177">
        <v>-3.8048000000000002</v>
      </c>
      <c r="J478" s="177">
        <v>-2.7783000000000002</v>
      </c>
      <c r="K478" s="177">
        <v>1.3661000000000001</v>
      </c>
      <c r="L478" s="177">
        <v>11.7342</v>
      </c>
      <c r="M478" s="177">
        <v>3.1573000000000002</v>
      </c>
      <c r="N478" s="177">
        <v>2.2147999999999999</v>
      </c>
      <c r="O478" s="177">
        <v>17.203800000000001</v>
      </c>
      <c r="P478" s="177">
        <v>10.203200000000001</v>
      </c>
      <c r="Q478" s="177">
        <v>13.1287</v>
      </c>
      <c r="R478" s="177">
        <v>16.717700000000001</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44918</v>
      </c>
      <c r="E479" s="177">
        <v>84.268600000000006</v>
      </c>
      <c r="F479" s="177">
        <v>-1.677</v>
      </c>
      <c r="G479" s="177">
        <v>-2.8073000000000001</v>
      </c>
      <c r="H479" s="177">
        <v>-3.0695000000000001</v>
      </c>
      <c r="I479" s="177">
        <v>-3.6065</v>
      </c>
      <c r="J479" s="177">
        <v>-2.0371000000000001</v>
      </c>
      <c r="K479" s="177">
        <v>2.4190999999999998</v>
      </c>
      <c r="L479" s="177">
        <v>7.8398000000000003</v>
      </c>
      <c r="M479" s="177">
        <v>2.7589000000000001</v>
      </c>
      <c r="N479" s="177">
        <v>4.0488</v>
      </c>
      <c r="O479" s="177">
        <v>22.6219</v>
      </c>
      <c r="P479" s="177">
        <v>11.931699999999999</v>
      </c>
      <c r="Q479" s="177">
        <v>13.691000000000001</v>
      </c>
      <c r="R479" s="177">
        <v>22.5397</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44918</v>
      </c>
      <c r="E480" s="177">
        <v>90.247100000000003</v>
      </c>
      <c r="F480" s="177">
        <v>-1.675</v>
      </c>
      <c r="G480" s="177">
        <v>-2.8012000000000001</v>
      </c>
      <c r="H480" s="177">
        <v>-3.0556999999999999</v>
      </c>
      <c r="I480" s="177">
        <v>-3.5796000000000001</v>
      </c>
      <c r="J480" s="177">
        <v>-1.9794</v>
      </c>
      <c r="K480" s="177">
        <v>2.6040000000000001</v>
      </c>
      <c r="L480" s="177">
        <v>8.2232000000000003</v>
      </c>
      <c r="M480" s="177">
        <v>3.3035999999999999</v>
      </c>
      <c r="N480" s="177">
        <v>4.7686999999999999</v>
      </c>
      <c r="O480" s="177">
        <v>23.655899999999999</v>
      </c>
      <c r="P480" s="177">
        <v>12.7973</v>
      </c>
      <c r="Q480" s="177">
        <v>14.4937</v>
      </c>
      <c r="R480" s="177">
        <v>23.4087</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44918</v>
      </c>
      <c r="E481" s="177">
        <v>106.9015</v>
      </c>
      <c r="F481" s="177">
        <v>-2.1741999999999999</v>
      </c>
      <c r="G481" s="177">
        <v>-3.3435000000000001</v>
      </c>
      <c r="H481" s="177">
        <v>-2.9575</v>
      </c>
      <c r="I481" s="177">
        <v>-4.0610999999999997</v>
      </c>
      <c r="J481" s="177">
        <v>-2.0188000000000001</v>
      </c>
      <c r="K481" s="177">
        <v>-0.39300000000000002</v>
      </c>
      <c r="L481" s="177">
        <v>9.3210999999999995</v>
      </c>
      <c r="M481" s="177">
        <v>-3.9864000000000002</v>
      </c>
      <c r="N481" s="177">
        <v>-4.4587000000000003</v>
      </c>
      <c r="O481" s="177">
        <v>16.148399999999999</v>
      </c>
      <c r="P481" s="177">
        <v>10.399100000000001</v>
      </c>
      <c r="Q481" s="177">
        <v>11.901</v>
      </c>
      <c r="R481" s="177">
        <v>14.9681</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44918</v>
      </c>
      <c r="E482" s="177">
        <v>100.5921</v>
      </c>
      <c r="F482" s="177">
        <v>-2.1758999999999999</v>
      </c>
      <c r="G482" s="177">
        <v>-3.3488000000000002</v>
      </c>
      <c r="H482" s="177">
        <v>-2.9697</v>
      </c>
      <c r="I482" s="177">
        <v>-4.0848000000000004</v>
      </c>
      <c r="J482" s="177">
        <v>-2.0693000000000001</v>
      </c>
      <c r="K482" s="177">
        <v>-0.54600000000000004</v>
      </c>
      <c r="L482" s="177">
        <v>8.9839000000000002</v>
      </c>
      <c r="M482" s="177">
        <v>-4.4306000000000001</v>
      </c>
      <c r="N482" s="177">
        <v>-5.0439999999999996</v>
      </c>
      <c r="O482" s="177">
        <v>15.471299999999999</v>
      </c>
      <c r="P482" s="177">
        <v>9.7411999999999992</v>
      </c>
      <c r="Q482" s="177">
        <v>13.971399999999999</v>
      </c>
      <c r="R482" s="177">
        <v>14.2799</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-2.1364857142857141</v>
      </c>
      <c r="G483" s="179">
        <v>-3.6622214285714283</v>
      </c>
      <c r="H483" s="179">
        <v>-3.4410285714285718</v>
      </c>
      <c r="I483" s="179">
        <v>-4.2529142857142848</v>
      </c>
      <c r="J483" s="179">
        <v>-2.6397785714285713</v>
      </c>
      <c r="K483" s="179">
        <v>1.3709785714285714</v>
      </c>
      <c r="L483" s="179">
        <v>13.466007142857142</v>
      </c>
      <c r="M483" s="179">
        <v>2.6064428571428566</v>
      </c>
      <c r="N483" s="179">
        <v>2.9030928571428576</v>
      </c>
      <c r="O483" s="179">
        <v>18.84309166666667</v>
      </c>
      <c r="P483" s="179">
        <v>9.8907800000000012</v>
      </c>
      <c r="Q483" s="179">
        <v>15.074450000000001</v>
      </c>
      <c r="R483" s="179">
        <v>19.664121428571431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-2.1390000000000002</v>
      </c>
      <c r="G484" s="179">
        <v>-3.3461500000000002</v>
      </c>
      <c r="H484" s="179">
        <v>-3.0625999999999998</v>
      </c>
      <c r="I484" s="179">
        <v>-4.0729500000000005</v>
      </c>
      <c r="J484" s="179">
        <v>-2.7098499999999999</v>
      </c>
      <c r="K484" s="179">
        <v>1.2378</v>
      </c>
      <c r="L484" s="179">
        <v>13.80715</v>
      </c>
      <c r="M484" s="179">
        <v>3.2304500000000003</v>
      </c>
      <c r="N484" s="179">
        <v>3.1545000000000001</v>
      </c>
      <c r="O484" s="179">
        <v>17.4894</v>
      </c>
      <c r="P484" s="179">
        <v>9.9227999999999987</v>
      </c>
      <c r="Q484" s="179">
        <v>13.9657</v>
      </c>
      <c r="R484" s="179">
        <v>19.007199999999997</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44918</v>
      </c>
      <c r="E487" s="177">
        <v>40.215899999999998</v>
      </c>
      <c r="F487" s="177">
        <v>3.8123</v>
      </c>
      <c r="G487" s="177">
        <v>4.1460999999999997</v>
      </c>
      <c r="H487" s="177">
        <v>3.2305000000000001</v>
      </c>
      <c r="I487" s="177">
        <v>6.4469000000000003</v>
      </c>
      <c r="J487" s="177">
        <v>7.0044000000000004</v>
      </c>
      <c r="K487" s="177">
        <v>7.3708999999999998</v>
      </c>
      <c r="L487" s="177">
        <v>12.9505</v>
      </c>
      <c r="M487" s="177">
        <v>7.8992000000000004</v>
      </c>
      <c r="N487" s="177">
        <v>6.6581999999999999</v>
      </c>
      <c r="O487" s="177">
        <v>7.4955999999999996</v>
      </c>
      <c r="P487" s="177">
        <v>5.5449000000000002</v>
      </c>
      <c r="Q487" s="177">
        <v>7.5594000000000001</v>
      </c>
      <c r="R487" s="177">
        <v>6.1483999999999996</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44918</v>
      </c>
      <c r="E488" s="177">
        <v>26.310500000000001</v>
      </c>
      <c r="F488" s="177">
        <v>3.1909999999999998</v>
      </c>
      <c r="G488" s="177">
        <v>3.5154999999999998</v>
      </c>
      <c r="H488" s="177">
        <v>2.6173000000000002</v>
      </c>
      <c r="I488" s="177">
        <v>5.8395999999999999</v>
      </c>
      <c r="J488" s="177">
        <v>6.3963999999999999</v>
      </c>
      <c r="K488" s="177">
        <v>6.7603</v>
      </c>
      <c r="L488" s="177">
        <v>12.3027</v>
      </c>
      <c r="M488" s="177">
        <v>7.2560000000000002</v>
      </c>
      <c r="N488" s="177">
        <v>6.0082000000000004</v>
      </c>
      <c r="O488" s="177">
        <v>6.8715999999999999</v>
      </c>
      <c r="P488" s="177">
        <v>4.9443999999999999</v>
      </c>
      <c r="Q488" s="177">
        <v>7.3066000000000004</v>
      </c>
      <c r="R488" s="177">
        <v>5.5311000000000003</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44918</v>
      </c>
      <c r="E489" s="177">
        <v>38.043599999999998</v>
      </c>
      <c r="F489" s="177">
        <v>3.2623000000000002</v>
      </c>
      <c r="G489" s="177">
        <v>3.5508999999999999</v>
      </c>
      <c r="H489" s="177">
        <v>2.6328999999999998</v>
      </c>
      <c r="I489" s="177">
        <v>5.8449999999999998</v>
      </c>
      <c r="J489" s="177">
        <v>6.4009</v>
      </c>
      <c r="K489" s="177">
        <v>6.7606000000000002</v>
      </c>
      <c r="L489" s="177">
        <v>12.299899999999999</v>
      </c>
      <c r="M489" s="177">
        <v>7.2557</v>
      </c>
      <c r="N489" s="177">
        <v>6.0126999999999997</v>
      </c>
      <c r="O489" s="177">
        <v>6.8795000000000002</v>
      </c>
      <c r="P489" s="177">
        <v>4.9490999999999996</v>
      </c>
      <c r="Q489" s="177">
        <v>7.5963000000000003</v>
      </c>
      <c r="R489" s="177">
        <v>5.5374999999999996</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44918</v>
      </c>
      <c r="E493" s="177">
        <v>26.624099999999999</v>
      </c>
      <c r="F493" s="177">
        <v>-7.8127000000000004</v>
      </c>
      <c r="G493" s="177">
        <v>-11.6418</v>
      </c>
      <c r="H493" s="177">
        <v>-2.1339000000000001</v>
      </c>
      <c r="I493" s="177">
        <v>3.53</v>
      </c>
      <c r="J493" s="177">
        <v>7.3281000000000001</v>
      </c>
      <c r="K493" s="177">
        <v>8.6586999999999996</v>
      </c>
      <c r="L493" s="177">
        <v>9.3443000000000005</v>
      </c>
      <c r="M493" s="177">
        <v>3.1316000000000002</v>
      </c>
      <c r="N493" s="177">
        <v>2.4523999999999999</v>
      </c>
      <c r="O493" s="177">
        <v>6.5252999999999997</v>
      </c>
      <c r="P493" s="177">
        <v>7.6329000000000002</v>
      </c>
      <c r="Q493" s="177">
        <v>8.6297999999999995</v>
      </c>
      <c r="R493" s="177">
        <v>3.5512000000000001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44918</v>
      </c>
      <c r="E494" s="177">
        <v>24.439399999999999</v>
      </c>
      <c r="F494" s="177">
        <v>-8.2123000000000008</v>
      </c>
      <c r="G494" s="177">
        <v>-12.035600000000001</v>
      </c>
      <c r="H494" s="177">
        <v>-2.5164</v>
      </c>
      <c r="I494" s="177">
        <v>3.1615000000000002</v>
      </c>
      <c r="J494" s="177">
        <v>6.9443000000000001</v>
      </c>
      <c r="K494" s="177">
        <v>8.2491000000000003</v>
      </c>
      <c r="L494" s="177">
        <v>8.92</v>
      </c>
      <c r="M494" s="177">
        <v>2.7195</v>
      </c>
      <c r="N494" s="177">
        <v>2.0455999999999999</v>
      </c>
      <c r="O494" s="177">
        <v>6.0921000000000003</v>
      </c>
      <c r="P494" s="177">
        <v>7.0220000000000002</v>
      </c>
      <c r="Q494" s="177">
        <v>7.9611999999999998</v>
      </c>
      <c r="R494" s="177">
        <v>3.1341000000000001</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1915</v>
      </c>
      <c r="C495" s="173">
        <v>150173</v>
      </c>
      <c r="D495" s="176">
        <v>44918</v>
      </c>
      <c r="E495" s="177">
        <v>37.9574</v>
      </c>
      <c r="F495" s="177">
        <v>-16.7242</v>
      </c>
      <c r="G495" s="177">
        <v>-3.653</v>
      </c>
      <c r="H495" s="177">
        <v>-2.9243999999999999</v>
      </c>
      <c r="I495" s="177">
        <v>2.3856000000000002</v>
      </c>
      <c r="J495" s="177">
        <v>6.0462999999999996</v>
      </c>
      <c r="K495" s="177">
        <v>7.3539000000000003</v>
      </c>
      <c r="L495" s="177">
        <v>7.8480999999999996</v>
      </c>
      <c r="M495" s="177">
        <v>3.6057000000000001</v>
      </c>
      <c r="N495" s="177">
        <v>3.2705000000000002</v>
      </c>
      <c r="O495" s="177">
        <v>4.6131000000000002</v>
      </c>
      <c r="P495" s="177">
        <v>5.2274000000000003</v>
      </c>
      <c r="Q495" s="177">
        <v>7.5781999999999998</v>
      </c>
      <c r="R495" s="177">
        <v>2.4287000000000001</v>
      </c>
      <c r="S495" t="s">
        <v>1810</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1916</v>
      </c>
      <c r="C496" s="173">
        <v>150180</v>
      </c>
      <c r="D496" s="176">
        <v>44918</v>
      </c>
      <c r="E496" s="177">
        <v>41.2577</v>
      </c>
      <c r="F496" s="177">
        <v>-15.740600000000001</v>
      </c>
      <c r="G496" s="177">
        <v>-2.6829000000000001</v>
      </c>
      <c r="H496" s="177">
        <v>-1.9456</v>
      </c>
      <c r="I496" s="177">
        <v>3.3660999999999999</v>
      </c>
      <c r="J496" s="177">
        <v>7.0293999999999999</v>
      </c>
      <c r="K496" s="177">
        <v>8.3512000000000004</v>
      </c>
      <c r="L496" s="177">
        <v>8.8939000000000004</v>
      </c>
      <c r="M496" s="177">
        <v>4.67</v>
      </c>
      <c r="N496" s="177">
        <v>4.3776999999999999</v>
      </c>
      <c r="O496" s="177">
        <v>5.7473999999999998</v>
      </c>
      <c r="P496" s="177">
        <v>6.3352000000000004</v>
      </c>
      <c r="Q496" s="177">
        <v>7.9721000000000002</v>
      </c>
      <c r="R496" s="177">
        <v>3.6387999999999998</v>
      </c>
      <c r="S496" t="s">
        <v>1810</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2011</v>
      </c>
      <c r="C497" s="173">
        <v>150172</v>
      </c>
      <c r="D497" s="176">
        <v>44918</v>
      </c>
      <c r="E497" s="177">
        <v>26.733000000000001</v>
      </c>
      <c r="F497" s="177">
        <v>-16.649699999999999</v>
      </c>
      <c r="G497" s="177">
        <v>-3.6398999999999999</v>
      </c>
      <c r="H497" s="177">
        <v>-2.9045999999999998</v>
      </c>
      <c r="I497" s="177">
        <v>2.3915999999999999</v>
      </c>
      <c r="J497" s="177">
        <v>6.0511999999999997</v>
      </c>
      <c r="K497" s="177">
        <v>7.3552999999999997</v>
      </c>
      <c r="L497" s="177">
        <v>7.875</v>
      </c>
      <c r="M497" s="177">
        <v>3.7923</v>
      </c>
      <c r="N497" s="177">
        <v>3.5800999999999998</v>
      </c>
      <c r="O497" s="177">
        <v>5.1112000000000002</v>
      </c>
      <c r="P497" s="177">
        <v>5.7789000000000001</v>
      </c>
      <c r="Q497" s="177">
        <v>7.3491999999999997</v>
      </c>
      <c r="R497" s="177">
        <v>2.9788000000000001</v>
      </c>
      <c r="S497" t="s">
        <v>1810</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1810</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1810</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44918</v>
      </c>
      <c r="E500" s="177">
        <v>26.744599999999998</v>
      </c>
      <c r="F500" s="177">
        <v>-11.0512</v>
      </c>
      <c r="G500" s="177">
        <v>2.5026000000000002</v>
      </c>
      <c r="H500" s="177">
        <v>0.156</v>
      </c>
      <c r="I500" s="177">
        <v>7.42</v>
      </c>
      <c r="J500" s="177">
        <v>7.3685999999999998</v>
      </c>
      <c r="K500" s="177">
        <v>9.4640000000000004</v>
      </c>
      <c r="L500" s="177">
        <v>7.0750999999999999</v>
      </c>
      <c r="M500" s="177">
        <v>4.1654999999999998</v>
      </c>
      <c r="N500" s="177">
        <v>3.6154999999999999</v>
      </c>
      <c r="O500" s="177">
        <v>5.4311999999999996</v>
      </c>
      <c r="P500" s="177">
        <v>6.1056999999999997</v>
      </c>
      <c r="Q500" s="177">
        <v>7.8627000000000002</v>
      </c>
      <c r="R500" s="177">
        <v>3.0312000000000001</v>
      </c>
      <c r="S500" t="s">
        <v>1810</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44918</v>
      </c>
      <c r="E501" s="177">
        <v>24.9223</v>
      </c>
      <c r="F501" s="177">
        <v>-12.1517</v>
      </c>
      <c r="G501" s="177">
        <v>1.4158999999999999</v>
      </c>
      <c r="H501" s="177">
        <v>-0.9204</v>
      </c>
      <c r="I501" s="177">
        <v>6.3232999999999997</v>
      </c>
      <c r="J501" s="177">
        <v>6.2564000000000002</v>
      </c>
      <c r="K501" s="177">
        <v>8.3308</v>
      </c>
      <c r="L501" s="177">
        <v>5.9404000000000003</v>
      </c>
      <c r="M501" s="177">
        <v>3.052</v>
      </c>
      <c r="N501" s="177">
        <v>2.4954999999999998</v>
      </c>
      <c r="O501" s="177">
        <v>4.3925999999999998</v>
      </c>
      <c r="P501" s="177">
        <v>5.1513999999999998</v>
      </c>
      <c r="Q501" s="177">
        <v>6.9566999999999997</v>
      </c>
      <c r="R501" s="177">
        <v>1.9362999999999999</v>
      </c>
      <c r="S501" t="s">
        <v>1810</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44918</v>
      </c>
      <c r="E502" s="177">
        <v>2867.6486</v>
      </c>
      <c r="F502" s="177">
        <v>6.4518000000000004</v>
      </c>
      <c r="G502" s="177">
        <v>5.7092000000000001</v>
      </c>
      <c r="H502" s="177">
        <v>4.7961999999999998</v>
      </c>
      <c r="I502" s="177">
        <v>6.0692000000000004</v>
      </c>
      <c r="J502" s="177">
        <v>5.6482000000000001</v>
      </c>
      <c r="K502" s="177">
        <v>5.7725999999999997</v>
      </c>
      <c r="L502" s="177">
        <v>4.3451000000000004</v>
      </c>
      <c r="M502" s="177">
        <v>2.2959999999999998</v>
      </c>
      <c r="N502" s="177">
        <v>2.1505000000000001</v>
      </c>
      <c r="O502" s="177">
        <v>5.9859</v>
      </c>
      <c r="P502" s="177">
        <v>7.0637999999999996</v>
      </c>
      <c r="Q502" s="177">
        <v>7.9679000000000002</v>
      </c>
      <c r="R502" s="177">
        <v>2.7490000000000001</v>
      </c>
      <c r="S502" t="s">
        <v>1810</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44918</v>
      </c>
      <c r="E503" s="177">
        <v>2735.8056999999999</v>
      </c>
      <c r="F503" s="177">
        <v>5.8018000000000001</v>
      </c>
      <c r="G503" s="177">
        <v>5.0590000000000002</v>
      </c>
      <c r="H503" s="177">
        <v>4.1459000000000001</v>
      </c>
      <c r="I503" s="177">
        <v>5.4177999999999997</v>
      </c>
      <c r="J503" s="177">
        <v>4.9981</v>
      </c>
      <c r="K503" s="177">
        <v>5.1214000000000004</v>
      </c>
      <c r="L503" s="177">
        <v>3.6873999999999998</v>
      </c>
      <c r="M503" s="177">
        <v>1.6447000000000001</v>
      </c>
      <c r="N503" s="177">
        <v>1.5015000000000001</v>
      </c>
      <c r="O503" s="177">
        <v>5.3098999999999998</v>
      </c>
      <c r="P503" s="177">
        <v>6.4386999999999999</v>
      </c>
      <c r="Q503" s="177">
        <v>6.6483999999999996</v>
      </c>
      <c r="R503" s="177">
        <v>2.0954000000000002</v>
      </c>
      <c r="S503" t="s">
        <v>1810</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1810</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1810</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1810</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1810</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44918</v>
      </c>
      <c r="E508" s="177">
        <v>0.77259999999999995</v>
      </c>
      <c r="F508" s="177">
        <v>14.1784</v>
      </c>
      <c r="G508" s="177">
        <v>14.189500000000001</v>
      </c>
      <c r="H508" s="177">
        <v>14.211600000000001</v>
      </c>
      <c r="I508" s="177">
        <v>14.5916</v>
      </c>
      <c r="J508" s="177">
        <v>14.6625</v>
      </c>
      <c r="K508" s="177">
        <v>15.1389</v>
      </c>
      <c r="L508" s="177">
        <v>-0.56630000000000003</v>
      </c>
      <c r="M508" s="177">
        <v>3.3464</v>
      </c>
      <c r="N508" s="177"/>
      <c r="O508" s="177"/>
      <c r="P508" s="177"/>
      <c r="Q508" s="177">
        <v>3.9192999999999998</v>
      </c>
      <c r="R508" s="177"/>
      <c r="S508" t="s">
        <v>1810</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44918</v>
      </c>
      <c r="E509" s="177">
        <v>0.81840000000000002</v>
      </c>
      <c r="F509" s="177">
        <v>13.3847</v>
      </c>
      <c r="G509" s="177">
        <v>13.394500000000001</v>
      </c>
      <c r="H509" s="177">
        <v>14.6953</v>
      </c>
      <c r="I509" s="177">
        <v>14.4147</v>
      </c>
      <c r="J509" s="177">
        <v>14.745699999999999</v>
      </c>
      <c r="K509" s="177">
        <v>15.104100000000001</v>
      </c>
      <c r="L509" s="177">
        <v>-0.55900000000000005</v>
      </c>
      <c r="M509" s="177">
        <v>3.3418999999999999</v>
      </c>
      <c r="N509" s="177"/>
      <c r="O509" s="177"/>
      <c r="P509" s="177"/>
      <c r="Q509" s="177">
        <v>3.9336000000000002</v>
      </c>
      <c r="R509" s="177"/>
      <c r="S509" t="s">
        <v>1810</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1810</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1810</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44918</v>
      </c>
      <c r="E512" s="177">
        <v>74.396900000000002</v>
      </c>
      <c r="F512" s="177">
        <v>-2.8452999999999999</v>
      </c>
      <c r="G512" s="177">
        <v>-1.5533999999999999</v>
      </c>
      <c r="H512" s="177">
        <v>0.39250000000000002</v>
      </c>
      <c r="I512" s="177">
        <v>3.7410000000000001</v>
      </c>
      <c r="J512" s="177">
        <v>4.5633999999999997</v>
      </c>
      <c r="K512" s="177">
        <v>6.2885</v>
      </c>
      <c r="L512" s="177">
        <v>5.9630999999999998</v>
      </c>
      <c r="M512" s="177">
        <v>2.64</v>
      </c>
      <c r="N512" s="177">
        <v>1.5806</v>
      </c>
      <c r="O512" s="177">
        <v>5.9534000000000002</v>
      </c>
      <c r="P512" s="177">
        <v>4.9528999999999996</v>
      </c>
      <c r="Q512" s="177">
        <v>8.1311</v>
      </c>
      <c r="R512" s="177">
        <v>4.5921000000000003</v>
      </c>
      <c r="S512" t="s">
        <v>1810</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44918</v>
      </c>
      <c r="E513" s="177">
        <v>80.393299999999996</v>
      </c>
      <c r="F513" s="177">
        <v>-1.589</v>
      </c>
      <c r="G513" s="177">
        <v>-0.28749999999999998</v>
      </c>
      <c r="H513" s="177">
        <v>1.6479999999999999</v>
      </c>
      <c r="I513" s="177">
        <v>4.9842000000000004</v>
      </c>
      <c r="J513" s="177">
        <v>5.8026999999999997</v>
      </c>
      <c r="K513" s="177">
        <v>7.5514999999999999</v>
      </c>
      <c r="L513" s="177">
        <v>7.2455999999999996</v>
      </c>
      <c r="M513" s="177">
        <v>3.9</v>
      </c>
      <c r="N513" s="177">
        <v>2.8353999999999999</v>
      </c>
      <c r="O513" s="177">
        <v>6.8891</v>
      </c>
      <c r="P513" s="177">
        <v>5.7659000000000002</v>
      </c>
      <c r="Q513" s="177">
        <v>7.6638000000000002</v>
      </c>
      <c r="R513" s="177">
        <v>5.5861999999999998</v>
      </c>
      <c r="S513" t="s">
        <v>1810</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44918</v>
      </c>
      <c r="E514" s="177">
        <v>74.396900000000002</v>
      </c>
      <c r="F514" s="177">
        <v>-2.8452999999999999</v>
      </c>
      <c r="G514" s="177">
        <v>-1.5533999999999999</v>
      </c>
      <c r="H514" s="177">
        <v>0.39250000000000002</v>
      </c>
      <c r="I514" s="177">
        <v>3.7410000000000001</v>
      </c>
      <c r="J514" s="177">
        <v>4.5633999999999997</v>
      </c>
      <c r="K514" s="177">
        <v>6.2885</v>
      </c>
      <c r="L514" s="177">
        <v>5.9630999999999998</v>
      </c>
      <c r="M514" s="177">
        <v>2.64</v>
      </c>
      <c r="N514" s="177">
        <v>1.5806</v>
      </c>
      <c r="O514" s="177">
        <v>5.9534000000000002</v>
      </c>
      <c r="P514" s="177">
        <v>4.9528999999999996</v>
      </c>
      <c r="Q514" s="177">
        <v>8.1311</v>
      </c>
      <c r="R514" s="177">
        <v>4.5921000000000003</v>
      </c>
      <c r="S514" t="s">
        <v>1810</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44918</v>
      </c>
      <c r="E515" s="177">
        <v>74.396900000000002</v>
      </c>
      <c r="F515" s="177">
        <v>-2.8452999999999999</v>
      </c>
      <c r="G515" s="177">
        <v>-1.5533999999999999</v>
      </c>
      <c r="H515" s="177">
        <v>0.39250000000000002</v>
      </c>
      <c r="I515" s="177">
        <v>3.7410000000000001</v>
      </c>
      <c r="J515" s="177">
        <v>4.5633999999999997</v>
      </c>
      <c r="K515" s="177">
        <v>6.2885</v>
      </c>
      <c r="L515" s="177">
        <v>5.9630999999999998</v>
      </c>
      <c r="M515" s="177">
        <v>2.64</v>
      </c>
      <c r="N515" s="177">
        <v>1.5806</v>
      </c>
      <c r="O515" s="177">
        <v>5.9534000000000002</v>
      </c>
      <c r="P515" s="177">
        <v>4.9528999999999996</v>
      </c>
      <c r="Q515" s="177">
        <v>8.1311</v>
      </c>
      <c r="R515" s="177">
        <v>4.5921000000000003</v>
      </c>
      <c r="S515" t="s">
        <v>1810</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2030</v>
      </c>
      <c r="C516" s="173">
        <v>151087</v>
      </c>
      <c r="D516" s="176">
        <v>44918</v>
      </c>
      <c r="E516" s="177">
        <v>26.166499999999999</v>
      </c>
      <c r="F516" s="177">
        <v>-7.9493</v>
      </c>
      <c r="G516" s="177">
        <v>-3.4863</v>
      </c>
      <c r="H516" s="177">
        <v>-1.9123000000000001</v>
      </c>
      <c r="I516" s="177">
        <v>4.2015000000000002</v>
      </c>
      <c r="J516" s="177">
        <v>4.5364000000000004</v>
      </c>
      <c r="K516" s="177">
        <v>5.6284000000000001</v>
      </c>
      <c r="L516" s="177">
        <v>5.4871999999999996</v>
      </c>
      <c r="M516" s="177">
        <v>4.2183000000000002</v>
      </c>
      <c r="N516" s="177">
        <v>3.3195000000000001</v>
      </c>
      <c r="O516" s="177">
        <v>5.4497</v>
      </c>
      <c r="P516" s="177">
        <v>6.6551999999999998</v>
      </c>
      <c r="Q516" s="177">
        <v>8.0632000000000001</v>
      </c>
      <c r="R516" s="177">
        <v>2.7237</v>
      </c>
      <c r="S516" t="s">
        <v>1810</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2031</v>
      </c>
      <c r="C517" s="173">
        <v>151084</v>
      </c>
      <c r="D517" s="176">
        <v>44918</v>
      </c>
      <c r="E517" s="177">
        <v>24.484100000000002</v>
      </c>
      <c r="F517" s="177">
        <v>-8.6443999999999992</v>
      </c>
      <c r="G517" s="177">
        <v>-4.2224000000000004</v>
      </c>
      <c r="H517" s="177">
        <v>-2.6394000000000002</v>
      </c>
      <c r="I517" s="177">
        <v>3.4866999999999999</v>
      </c>
      <c r="J517" s="177">
        <v>3.8134000000000001</v>
      </c>
      <c r="K517" s="177">
        <v>4.9000000000000004</v>
      </c>
      <c r="L517" s="177">
        <v>4.7497999999999996</v>
      </c>
      <c r="M517" s="177">
        <v>3.4773999999999998</v>
      </c>
      <c r="N517" s="177">
        <v>2.5787</v>
      </c>
      <c r="O517" s="177">
        <v>4.7141000000000002</v>
      </c>
      <c r="P517" s="177">
        <v>5.8735999999999997</v>
      </c>
      <c r="Q517" s="177">
        <v>5.6379000000000001</v>
      </c>
      <c r="R517" s="177">
        <v>1.9871000000000001</v>
      </c>
      <c r="S517" t="s">
        <v>1810</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1810</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44918</v>
      </c>
      <c r="E521" s="177">
        <v>30.3202</v>
      </c>
      <c r="F521" s="177">
        <v>-0.24079999999999999</v>
      </c>
      <c r="G521" s="177">
        <v>0.28089999999999998</v>
      </c>
      <c r="H521" s="177">
        <v>1.7202999999999999</v>
      </c>
      <c r="I521" s="177">
        <v>5.2039999999999997</v>
      </c>
      <c r="J521" s="177">
        <v>5.6802999999999999</v>
      </c>
      <c r="K521" s="177">
        <v>7.1195000000000004</v>
      </c>
      <c r="L521" s="177">
        <v>9.2281999999999993</v>
      </c>
      <c r="M521" s="177">
        <v>5.5274000000000001</v>
      </c>
      <c r="N521" s="177">
        <v>4.5308000000000002</v>
      </c>
      <c r="O521" s="177">
        <v>6.8528000000000002</v>
      </c>
      <c r="P521" s="177">
        <v>7.3223000000000003</v>
      </c>
      <c r="Q521" s="177">
        <v>8.9564000000000004</v>
      </c>
      <c r="R521" s="177">
        <v>4.4901999999999997</v>
      </c>
      <c r="S521" t="s">
        <v>1810</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44918</v>
      </c>
      <c r="E522" s="177">
        <v>32.1693</v>
      </c>
      <c r="F522" s="177">
        <v>0.45390000000000003</v>
      </c>
      <c r="G522" s="177">
        <v>0.98340000000000005</v>
      </c>
      <c r="H522" s="177">
        <v>2.4325000000000001</v>
      </c>
      <c r="I522" s="177">
        <v>5.9297000000000004</v>
      </c>
      <c r="J522" s="177">
        <v>6.4292999999999996</v>
      </c>
      <c r="K522" s="177">
        <v>7.8875000000000002</v>
      </c>
      <c r="L522" s="177">
        <v>10.019399999999999</v>
      </c>
      <c r="M522" s="177">
        <v>6.3147000000000002</v>
      </c>
      <c r="N522" s="177">
        <v>5.3231999999999999</v>
      </c>
      <c r="O522" s="177">
        <v>7.6445999999999996</v>
      </c>
      <c r="P522" s="177">
        <v>8.1050000000000004</v>
      </c>
      <c r="Q522" s="177">
        <v>9.9128000000000007</v>
      </c>
      <c r="R522" s="177">
        <v>5.3</v>
      </c>
      <c r="S522" t="s">
        <v>1810</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1810</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1810</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44918</v>
      </c>
      <c r="E525" s="177">
        <v>30.596399999999999</v>
      </c>
      <c r="F525" s="177">
        <v>-9.0641999999999996</v>
      </c>
      <c r="G525" s="177">
        <v>-2.8624000000000001</v>
      </c>
      <c r="H525" s="177">
        <v>-0.2727</v>
      </c>
      <c r="I525" s="177">
        <v>5.1740000000000004</v>
      </c>
      <c r="J525" s="177">
        <v>5.9138000000000002</v>
      </c>
      <c r="K525" s="177">
        <v>8.7101000000000006</v>
      </c>
      <c r="L525" s="177">
        <v>6.1167999999999996</v>
      </c>
      <c r="M525" s="177">
        <v>1.1255999999999999</v>
      </c>
      <c r="N525" s="177">
        <v>1.9306000000000001</v>
      </c>
      <c r="O525" s="177">
        <v>6.0109000000000004</v>
      </c>
      <c r="P525" s="177">
        <v>7.3587999999999996</v>
      </c>
      <c r="Q525" s="177">
        <v>8.4192999999999998</v>
      </c>
      <c r="R525" s="177">
        <v>2.4392999999999998</v>
      </c>
      <c r="S525" t="s">
        <v>1810</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44918</v>
      </c>
      <c r="E526" s="177">
        <v>28.133400000000002</v>
      </c>
      <c r="F526" s="177">
        <v>-9.8574999999999999</v>
      </c>
      <c r="G526" s="177">
        <v>-3.718</v>
      </c>
      <c r="H526" s="177">
        <v>-1.1303000000000001</v>
      </c>
      <c r="I526" s="177">
        <v>4.3070000000000004</v>
      </c>
      <c r="J526" s="177">
        <v>5.0548000000000002</v>
      </c>
      <c r="K526" s="177">
        <v>7.8331999999999997</v>
      </c>
      <c r="L526" s="177">
        <v>5.2340999999999998</v>
      </c>
      <c r="M526" s="177">
        <v>0.26140000000000002</v>
      </c>
      <c r="N526" s="177">
        <v>1.0575000000000001</v>
      </c>
      <c r="O526" s="177">
        <v>5.1115000000000004</v>
      </c>
      <c r="P526" s="177">
        <v>6.5037000000000003</v>
      </c>
      <c r="Q526" s="177">
        <v>7.6294000000000004</v>
      </c>
      <c r="R526" s="177">
        <v>1.5415000000000001</v>
      </c>
      <c r="S526" t="s">
        <v>1810</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44918</v>
      </c>
      <c r="E527" s="177">
        <v>19.250800000000002</v>
      </c>
      <c r="F527" s="177">
        <v>-39.205599999999997</v>
      </c>
      <c r="G527" s="177">
        <v>-17.4815</v>
      </c>
      <c r="H527" s="177">
        <v>-6.4115000000000002</v>
      </c>
      <c r="I527" s="177">
        <v>-0.2979</v>
      </c>
      <c r="J527" s="177">
        <v>7.1775000000000002</v>
      </c>
      <c r="K527" s="177">
        <v>6.5410000000000004</v>
      </c>
      <c r="L527" s="177">
        <v>6.3105000000000002</v>
      </c>
      <c r="M527" s="177">
        <v>3.153</v>
      </c>
      <c r="N527" s="177">
        <v>3.8165</v>
      </c>
      <c r="O527" s="177">
        <v>6.1425000000000001</v>
      </c>
      <c r="P527" s="177">
        <v>6.5404</v>
      </c>
      <c r="Q527" s="177">
        <v>7.1344000000000003</v>
      </c>
      <c r="R527" s="177">
        <v>4.9192999999999998</v>
      </c>
      <c r="S527" t="s">
        <v>1810</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44918</v>
      </c>
      <c r="E528" s="177">
        <v>18.3627</v>
      </c>
      <c r="F528" s="177">
        <v>-39.512900000000002</v>
      </c>
      <c r="G528" s="177">
        <v>-17.731100000000001</v>
      </c>
      <c r="H528" s="177">
        <v>-6.6645000000000003</v>
      </c>
      <c r="I528" s="177">
        <v>-0.53939999999999999</v>
      </c>
      <c r="J528" s="177">
        <v>6.9568000000000003</v>
      </c>
      <c r="K528" s="177">
        <v>6.2873999999999999</v>
      </c>
      <c r="L528" s="177">
        <v>6.0523999999999996</v>
      </c>
      <c r="M528" s="177">
        <v>2.8975</v>
      </c>
      <c r="N528" s="177">
        <v>3.5573999999999999</v>
      </c>
      <c r="O528" s="177">
        <v>5.7378</v>
      </c>
      <c r="P528" s="177">
        <v>6.0205000000000002</v>
      </c>
      <c r="Q528" s="177">
        <v>6.6032999999999999</v>
      </c>
      <c r="R528" s="177">
        <v>4.6269</v>
      </c>
      <c r="S528" t="s">
        <v>1810</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44918</v>
      </c>
      <c r="E529" s="177">
        <v>1281.8461</v>
      </c>
      <c r="F529" s="177">
        <v>5.0663</v>
      </c>
      <c r="G529" s="177">
        <v>10.086399999999999</v>
      </c>
      <c r="H529" s="177">
        <v>5.6407999999999996</v>
      </c>
      <c r="I529" s="177">
        <v>6.1684999999999999</v>
      </c>
      <c r="J529" s="177">
        <v>7.2976000000000001</v>
      </c>
      <c r="K529" s="177">
        <v>7.3783000000000003</v>
      </c>
      <c r="L529" s="177">
        <v>6.1212</v>
      </c>
      <c r="M529" s="177">
        <v>3.3437999999999999</v>
      </c>
      <c r="N529" s="177">
        <v>3.32</v>
      </c>
      <c r="O529" s="177">
        <v>5.0282</v>
      </c>
      <c r="P529" s="177"/>
      <c r="Q529" s="177">
        <v>6.3150000000000004</v>
      </c>
      <c r="R529" s="177">
        <v>3.6871</v>
      </c>
      <c r="S529" t="s">
        <v>1810</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44918</v>
      </c>
      <c r="E530" s="177">
        <v>1255.5144</v>
      </c>
      <c r="F530" s="177">
        <v>4.6520999999999999</v>
      </c>
      <c r="G530" s="177">
        <v>9.6710999999999991</v>
      </c>
      <c r="H530" s="177">
        <v>5.2248999999999999</v>
      </c>
      <c r="I530" s="177">
        <v>5.7518000000000002</v>
      </c>
      <c r="J530" s="177">
        <v>6.8792999999999997</v>
      </c>
      <c r="K530" s="177">
        <v>6.9547999999999996</v>
      </c>
      <c r="L530" s="177">
        <v>5.6430999999999996</v>
      </c>
      <c r="M530" s="177">
        <v>2.8509000000000002</v>
      </c>
      <c r="N530" s="177">
        <v>2.8136000000000001</v>
      </c>
      <c r="O530" s="177">
        <v>4.4920999999999998</v>
      </c>
      <c r="P530" s="177"/>
      <c r="Q530" s="177">
        <v>5.7721999999999998</v>
      </c>
      <c r="R530" s="177">
        <v>3.1633</v>
      </c>
      <c r="S530" t="s">
        <v>1810</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1943</v>
      </c>
      <c r="C531" s="173">
        <v>120435</v>
      </c>
      <c r="D531" s="176">
        <v>44918</v>
      </c>
      <c r="E531" s="177">
        <v>36.438600000000001</v>
      </c>
      <c r="F531" s="177">
        <v>-3.105</v>
      </c>
      <c r="G531" s="177">
        <v>0.20030000000000001</v>
      </c>
      <c r="H531" s="177">
        <v>-0.77259999999999995</v>
      </c>
      <c r="I531" s="177">
        <v>4.3861999999999997</v>
      </c>
      <c r="J531" s="177">
        <v>5.0560999999999998</v>
      </c>
      <c r="K531" s="177">
        <v>6.6889000000000003</v>
      </c>
      <c r="L531" s="177">
        <v>5.59</v>
      </c>
      <c r="M531" s="177">
        <v>4.5148000000000001</v>
      </c>
      <c r="N531" s="177">
        <v>4.2180999999999997</v>
      </c>
      <c r="O531" s="177">
        <v>5.3731999999999998</v>
      </c>
      <c r="P531" s="177">
        <v>6.1612</v>
      </c>
      <c r="Q531" s="177">
        <v>7.5396000000000001</v>
      </c>
      <c r="R531" s="177">
        <v>3.8887999999999998</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1944</v>
      </c>
      <c r="C532" s="173">
        <v>101806</v>
      </c>
      <c r="D532" s="176">
        <v>44918</v>
      </c>
      <c r="E532" s="177">
        <v>34.502299999999998</v>
      </c>
      <c r="F532" s="177">
        <v>-3.4906999999999999</v>
      </c>
      <c r="G532" s="177">
        <v>-0.17630000000000001</v>
      </c>
      <c r="H532" s="177">
        <v>-1.1332</v>
      </c>
      <c r="I532" s="177">
        <v>4.0338000000000003</v>
      </c>
      <c r="J532" s="177">
        <v>4.7046000000000001</v>
      </c>
      <c r="K532" s="177">
        <v>6.3331</v>
      </c>
      <c r="L532" s="177">
        <v>5.2282000000000002</v>
      </c>
      <c r="M532" s="177">
        <v>4.1345000000000001</v>
      </c>
      <c r="N532" s="177">
        <v>3.8237999999999999</v>
      </c>
      <c r="O532" s="177">
        <v>4.7405999999999997</v>
      </c>
      <c r="P532" s="177">
        <v>5.5673000000000004</v>
      </c>
      <c r="Q532" s="177">
        <v>6.5537000000000001</v>
      </c>
      <c r="R532" s="177">
        <v>3.3144</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44918</v>
      </c>
      <c r="E533" s="177">
        <v>33.018900000000002</v>
      </c>
      <c r="F533" s="177">
        <v>-30.925699999999999</v>
      </c>
      <c r="G533" s="177">
        <v>-13.6919</v>
      </c>
      <c r="H533" s="177">
        <v>-3.8188</v>
      </c>
      <c r="I533" s="177">
        <v>1.3983000000000001</v>
      </c>
      <c r="J533" s="177">
        <v>5.3070000000000004</v>
      </c>
      <c r="K533" s="177">
        <v>8.1517999999999997</v>
      </c>
      <c r="L533" s="177">
        <v>8.5096000000000007</v>
      </c>
      <c r="M533" s="177">
        <v>3.7046999999999999</v>
      </c>
      <c r="N533" s="177">
        <v>3.3957000000000002</v>
      </c>
      <c r="O533" s="177">
        <v>6.5757000000000003</v>
      </c>
      <c r="P533" s="177">
        <v>7.8201999999999998</v>
      </c>
      <c r="Q533" s="177">
        <v>8.8265999999999991</v>
      </c>
      <c r="R533" s="177">
        <v>3.7986</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44918</v>
      </c>
      <c r="E534" s="177">
        <v>30.906199999999998</v>
      </c>
      <c r="F534" s="177">
        <v>-31.859000000000002</v>
      </c>
      <c r="G534" s="177">
        <v>-14.6267</v>
      </c>
      <c r="H534" s="177">
        <v>-4.7702</v>
      </c>
      <c r="I534" s="177">
        <v>0.44719999999999999</v>
      </c>
      <c r="J534" s="177">
        <v>4.3577000000000004</v>
      </c>
      <c r="K534" s="177">
        <v>7.1973000000000003</v>
      </c>
      <c r="L534" s="177">
        <v>7.5378999999999996</v>
      </c>
      <c r="M534" s="177">
        <v>2.7305000000000001</v>
      </c>
      <c r="N534" s="177">
        <v>2.4272999999999998</v>
      </c>
      <c r="O534" s="177">
        <v>5.7480000000000002</v>
      </c>
      <c r="P534" s="177">
        <v>7.0541</v>
      </c>
      <c r="Q534" s="177">
        <v>8.0442999999999998</v>
      </c>
      <c r="R534" s="177">
        <v>2.9325000000000001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1812</v>
      </c>
      <c r="C535" s="173">
        <v>144403</v>
      </c>
      <c r="D535" s="176">
        <v>44918</v>
      </c>
      <c r="E535" s="177">
        <v>12.529199999999999</v>
      </c>
      <c r="F535" s="177">
        <v>-2.6217000000000001</v>
      </c>
      <c r="G535" s="177">
        <v>1.1654</v>
      </c>
      <c r="H535" s="177">
        <v>-0.33289999999999997</v>
      </c>
      <c r="I535" s="177">
        <v>5.0872000000000002</v>
      </c>
      <c r="J535" s="177">
        <v>5.5701999999999998</v>
      </c>
      <c r="K535" s="177">
        <v>7.9797000000000002</v>
      </c>
      <c r="L535" s="177">
        <v>6.7577999999999996</v>
      </c>
      <c r="M535" s="177">
        <v>2.7816999999999998</v>
      </c>
      <c r="N535" s="177">
        <v>1.9214</v>
      </c>
      <c r="O535" s="177">
        <v>4.1097000000000001</v>
      </c>
      <c r="P535" s="177"/>
      <c r="Q535" s="177">
        <v>5.3261000000000003</v>
      </c>
      <c r="R535" s="177">
        <v>2.7951000000000001</v>
      </c>
      <c r="S535" t="s">
        <v>1810</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1813</v>
      </c>
      <c r="C536" s="173">
        <v>144401</v>
      </c>
      <c r="D536" s="176">
        <v>44918</v>
      </c>
      <c r="E536" s="177">
        <v>11.9444</v>
      </c>
      <c r="F536" s="177">
        <v>-3.9721000000000002</v>
      </c>
      <c r="G536" s="177">
        <v>0</v>
      </c>
      <c r="H536" s="177">
        <v>-1.4838</v>
      </c>
      <c r="I536" s="177">
        <v>3.9786000000000001</v>
      </c>
      <c r="J536" s="177">
        <v>4.4573999999999998</v>
      </c>
      <c r="K536" s="177">
        <v>6.8548</v>
      </c>
      <c r="L536" s="177">
        <v>5.6158999999999999</v>
      </c>
      <c r="M536" s="177">
        <v>1.6720999999999999</v>
      </c>
      <c r="N536" s="177">
        <v>0.82389999999999997</v>
      </c>
      <c r="O536" s="177">
        <v>2.9668999999999999</v>
      </c>
      <c r="P536" s="177"/>
      <c r="Q536" s="177">
        <v>4.1738</v>
      </c>
      <c r="R536" s="177">
        <v>1.6863999999999999</v>
      </c>
      <c r="S536" t="s">
        <v>1810</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44918</v>
      </c>
      <c r="E537" s="177">
        <v>14.6225</v>
      </c>
      <c r="F537" s="177">
        <v>-15.968400000000001</v>
      </c>
      <c r="G537" s="177">
        <v>-0.91520000000000001</v>
      </c>
      <c r="H537" s="177">
        <v>-0.6774</v>
      </c>
      <c r="I537" s="177">
        <v>3.0703</v>
      </c>
      <c r="J537" s="177">
        <v>7.8045</v>
      </c>
      <c r="K537" s="177">
        <v>9.2725000000000009</v>
      </c>
      <c r="L537" s="177">
        <v>7.9146999999999998</v>
      </c>
      <c r="M537" s="177">
        <v>2.0621</v>
      </c>
      <c r="N537" s="177">
        <v>2.2174</v>
      </c>
      <c r="O537" s="177">
        <v>5.4588000000000001</v>
      </c>
      <c r="P537" s="177">
        <v>6.9614000000000003</v>
      </c>
      <c r="Q537" s="177">
        <v>6.8273000000000001</v>
      </c>
      <c r="R537" s="177">
        <v>2.903</v>
      </c>
      <c r="S537" t="s">
        <v>1810</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44918</v>
      </c>
      <c r="E538" s="177">
        <v>13.683400000000001</v>
      </c>
      <c r="F538" s="177">
        <v>-17.063800000000001</v>
      </c>
      <c r="G538" s="177">
        <v>-1.9558</v>
      </c>
      <c r="H538" s="177">
        <v>-1.6761999999999999</v>
      </c>
      <c r="I538" s="177">
        <v>2.0975999999999999</v>
      </c>
      <c r="J538" s="177">
        <v>6.8403</v>
      </c>
      <c r="K538" s="177">
        <v>8.2934999999999999</v>
      </c>
      <c r="L538" s="177">
        <v>6.9259000000000004</v>
      </c>
      <c r="M538" s="177">
        <v>1.1052</v>
      </c>
      <c r="N538" s="177">
        <v>1.2498</v>
      </c>
      <c r="O538" s="177">
        <v>4.4744000000000002</v>
      </c>
      <c r="P538" s="177">
        <v>5.7735000000000003</v>
      </c>
      <c r="Q538" s="177">
        <v>5.6018999999999997</v>
      </c>
      <c r="R538" s="177">
        <v>1.927</v>
      </c>
      <c r="S538" t="s">
        <v>1810</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44918</v>
      </c>
      <c r="E539" s="177">
        <v>30.561199999999999</v>
      </c>
      <c r="F539" s="177">
        <v>45.560600000000001</v>
      </c>
      <c r="G539" s="177">
        <v>13.1119</v>
      </c>
      <c r="H539" s="177">
        <v>-1.5691999999999999</v>
      </c>
      <c r="I539" s="177">
        <v>7.9579000000000004</v>
      </c>
      <c r="J539" s="177">
        <v>13.8468</v>
      </c>
      <c r="K539" s="177">
        <v>6.8220000000000001</v>
      </c>
      <c r="L539" s="177">
        <v>8.6257999999999999</v>
      </c>
      <c r="M539" s="177">
        <v>3.1455000000000002</v>
      </c>
      <c r="N539" s="177">
        <v>2.2452000000000001</v>
      </c>
      <c r="O539" s="177">
        <v>5.3784000000000001</v>
      </c>
      <c r="P539" s="177">
        <v>5.7709000000000001</v>
      </c>
      <c r="Q539" s="177">
        <v>6.3611000000000004</v>
      </c>
      <c r="R539" s="177">
        <v>2.6334</v>
      </c>
      <c r="S539" t="s">
        <v>1810</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44918</v>
      </c>
      <c r="E540" s="177">
        <v>32.4621</v>
      </c>
      <c r="F540" s="177">
        <v>45.9328</v>
      </c>
      <c r="G540" s="177">
        <v>13.5076</v>
      </c>
      <c r="H540" s="177">
        <v>-1.1563000000000001</v>
      </c>
      <c r="I540" s="177">
        <v>8.3794000000000004</v>
      </c>
      <c r="J540" s="177">
        <v>14.2767</v>
      </c>
      <c r="K540" s="177">
        <v>7.2481</v>
      </c>
      <c r="L540" s="177">
        <v>9.0601000000000003</v>
      </c>
      <c r="M540" s="177">
        <v>3.5722999999999998</v>
      </c>
      <c r="N540" s="177">
        <v>2.6703000000000001</v>
      </c>
      <c r="O540" s="177">
        <v>5.8536000000000001</v>
      </c>
      <c r="P540" s="177">
        <v>6.3529</v>
      </c>
      <c r="Q540" s="177">
        <v>7.7637</v>
      </c>
      <c r="R540" s="177">
        <v>3.0602</v>
      </c>
      <c r="S540" t="s">
        <v>1810</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44918</v>
      </c>
      <c r="E541" s="177">
        <v>2187.2919000000002</v>
      </c>
      <c r="F541" s="177">
        <v>-0.13850000000000001</v>
      </c>
      <c r="G541" s="177">
        <v>0.90010000000000001</v>
      </c>
      <c r="H541" s="177">
        <v>5.67E-2</v>
      </c>
      <c r="I541" s="177">
        <v>3.4474999999999998</v>
      </c>
      <c r="J541" s="177">
        <v>3.1974</v>
      </c>
      <c r="K541" s="177">
        <v>3.9378000000000002</v>
      </c>
      <c r="L541" s="177">
        <v>4.3193000000000001</v>
      </c>
      <c r="M541" s="177">
        <v>3.0507</v>
      </c>
      <c r="N541" s="177">
        <v>2.3298000000000001</v>
      </c>
      <c r="O541" s="177">
        <v>4.5110000000000001</v>
      </c>
      <c r="P541" s="177">
        <v>6.0800999999999998</v>
      </c>
      <c r="Q541" s="177">
        <v>7.4069000000000003</v>
      </c>
      <c r="R541" s="177">
        <v>2.4521999999999999</v>
      </c>
      <c r="S541" t="s">
        <v>1810</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44918</v>
      </c>
      <c r="E542" s="177">
        <v>2406.1696000000002</v>
      </c>
      <c r="F542" s="177">
        <v>1.1316999999999999</v>
      </c>
      <c r="G542" s="177">
        <v>2.1686000000000001</v>
      </c>
      <c r="H542" s="177">
        <v>1.3250999999999999</v>
      </c>
      <c r="I542" s="177">
        <v>4.7142999999999997</v>
      </c>
      <c r="J542" s="177">
        <v>4.4625000000000004</v>
      </c>
      <c r="K542" s="177">
        <v>5.2108999999999996</v>
      </c>
      <c r="L542" s="177">
        <v>5.5963000000000003</v>
      </c>
      <c r="M542" s="177">
        <v>4.3231999999999999</v>
      </c>
      <c r="N542" s="177">
        <v>3.5996999999999999</v>
      </c>
      <c r="O542" s="177">
        <v>5.6864999999999997</v>
      </c>
      <c r="P542" s="177">
        <v>7.1418999999999997</v>
      </c>
      <c r="Q542" s="177">
        <v>8.2134999999999998</v>
      </c>
      <c r="R542" s="177">
        <v>3.6993</v>
      </c>
      <c r="S542" t="s">
        <v>1810</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1810</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1810</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1810</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1810</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44918</v>
      </c>
      <c r="E547" s="177">
        <v>17.646799999999999</v>
      </c>
      <c r="F547" s="177">
        <v>-1.6546000000000001</v>
      </c>
      <c r="G547" s="177">
        <v>0.82740000000000002</v>
      </c>
      <c r="H547" s="177">
        <v>2.9861</v>
      </c>
      <c r="I547" s="177">
        <v>4.7363</v>
      </c>
      <c r="J547" s="177">
        <v>6.0557999999999996</v>
      </c>
      <c r="K547" s="177">
        <v>9.8792000000000009</v>
      </c>
      <c r="L547" s="177">
        <v>7.4741999999999997</v>
      </c>
      <c r="M547" s="177">
        <v>5.0984999999999996</v>
      </c>
      <c r="N547" s="177">
        <v>4.5110999999999999</v>
      </c>
      <c r="O547" s="177">
        <v>5.9401000000000002</v>
      </c>
      <c r="P547" s="177">
        <v>6.5128000000000004</v>
      </c>
      <c r="Q547" s="177">
        <v>7.7567000000000004</v>
      </c>
      <c r="R547" s="177">
        <v>4.0770999999999997</v>
      </c>
      <c r="S547" t="s">
        <v>1810</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44918</v>
      </c>
      <c r="E548" s="177">
        <v>17.5321</v>
      </c>
      <c r="F548" s="177">
        <v>-1.6654</v>
      </c>
      <c r="G548" s="177">
        <v>0.69399999999999995</v>
      </c>
      <c r="H548" s="177">
        <v>2.8864999999999998</v>
      </c>
      <c r="I548" s="177">
        <v>4.6181000000000001</v>
      </c>
      <c r="J548" s="177">
        <v>5.9414999999999996</v>
      </c>
      <c r="K548" s="177">
        <v>9.7582000000000004</v>
      </c>
      <c r="L548" s="177">
        <v>7.3498999999999999</v>
      </c>
      <c r="M548" s="177">
        <v>4.9741</v>
      </c>
      <c r="N548" s="177">
        <v>4.3856999999999999</v>
      </c>
      <c r="O548" s="177">
        <v>5.8101000000000003</v>
      </c>
      <c r="P548" s="177">
        <v>6.3879999999999999</v>
      </c>
      <c r="Q548" s="177">
        <v>7.6379000000000001</v>
      </c>
      <c r="R548" s="177">
        <v>3.9529000000000001</v>
      </c>
      <c r="S548" t="s">
        <v>1810</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44918</v>
      </c>
      <c r="E549" s="177">
        <v>31.5685</v>
      </c>
      <c r="F549" s="177">
        <v>2.1968999999999999</v>
      </c>
      <c r="G549" s="177">
        <v>5.5523999999999996</v>
      </c>
      <c r="H549" s="177">
        <v>0.99119999999999997</v>
      </c>
      <c r="I549" s="177">
        <v>5.9763999999999999</v>
      </c>
      <c r="J549" s="177">
        <v>7.6519000000000004</v>
      </c>
      <c r="K549" s="177">
        <v>8.7398000000000007</v>
      </c>
      <c r="L549" s="177">
        <v>8.0645000000000007</v>
      </c>
      <c r="M549" s="177">
        <v>5.8662000000000001</v>
      </c>
      <c r="N549" s="177">
        <v>4.9527000000000001</v>
      </c>
      <c r="O549" s="177">
        <v>6.2135999999999996</v>
      </c>
      <c r="P549" s="177">
        <v>7.5156999999999998</v>
      </c>
      <c r="Q549" s="177">
        <v>8.2079000000000004</v>
      </c>
      <c r="R549" s="177">
        <v>3.9506000000000001</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44918</v>
      </c>
      <c r="E550" s="177">
        <v>29.4467</v>
      </c>
      <c r="F550" s="177">
        <v>1.4875</v>
      </c>
      <c r="G550" s="177">
        <v>4.7946999999999997</v>
      </c>
      <c r="H550" s="177">
        <v>0.23019999999999999</v>
      </c>
      <c r="I550" s="177">
        <v>5.2074999999999996</v>
      </c>
      <c r="J550" s="177">
        <v>6.8808999999999996</v>
      </c>
      <c r="K550" s="177">
        <v>7.9542000000000002</v>
      </c>
      <c r="L550" s="177">
        <v>7.2644000000000002</v>
      </c>
      <c r="M550" s="177">
        <v>5.0669000000000004</v>
      </c>
      <c r="N550" s="177">
        <v>4.1490999999999998</v>
      </c>
      <c r="O550" s="177">
        <v>5.4305000000000003</v>
      </c>
      <c r="P550" s="177">
        <v>6.7179000000000002</v>
      </c>
      <c r="Q550" s="177">
        <v>5.8628</v>
      </c>
      <c r="R550" s="177">
        <v>3.1543999999999999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1810</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1810</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44918</v>
      </c>
      <c r="E553" s="177">
        <v>19.395900000000001</v>
      </c>
      <c r="F553" s="177">
        <v>-15.236499999999999</v>
      </c>
      <c r="G553" s="177">
        <v>0.1255</v>
      </c>
      <c r="H553" s="177">
        <v>-1.8543000000000001</v>
      </c>
      <c r="I553" s="177">
        <v>4.5107999999999997</v>
      </c>
      <c r="J553" s="177">
        <v>4.1984000000000004</v>
      </c>
      <c r="K553" s="177">
        <v>7.4202000000000004</v>
      </c>
      <c r="L553" s="177">
        <v>4.7793999999999999</v>
      </c>
      <c r="M553" s="177">
        <v>1.3452</v>
      </c>
      <c r="N553" s="177">
        <v>0.2087</v>
      </c>
      <c r="O553" s="177">
        <v>4.2887000000000004</v>
      </c>
      <c r="P553" s="177">
        <v>5.3106999999999998</v>
      </c>
      <c r="Q553" s="177">
        <v>6.2866</v>
      </c>
      <c r="R553" s="177">
        <v>1.2482</v>
      </c>
      <c r="S553" t="s">
        <v>1810</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44918</v>
      </c>
      <c r="E554" s="177">
        <v>20.3582</v>
      </c>
      <c r="F554" s="177">
        <v>-14.8749</v>
      </c>
      <c r="G554" s="177">
        <v>0.35859999999999997</v>
      </c>
      <c r="H554" s="177">
        <v>-1.6387</v>
      </c>
      <c r="I554" s="177">
        <v>4.6955999999999998</v>
      </c>
      <c r="J554" s="177">
        <v>4.4145000000000003</v>
      </c>
      <c r="K554" s="177">
        <v>7.6700999999999997</v>
      </c>
      <c r="L554" s="177">
        <v>5.0404999999999998</v>
      </c>
      <c r="M554" s="177">
        <v>1.6101000000000001</v>
      </c>
      <c r="N554" s="177">
        <v>0.46089999999999998</v>
      </c>
      <c r="O554" s="177">
        <v>4.5468000000000002</v>
      </c>
      <c r="P554" s="177">
        <v>5.5917000000000003</v>
      </c>
      <c r="Q554" s="177">
        <v>6.5290999999999997</v>
      </c>
      <c r="R554" s="177">
        <v>1.4918</v>
      </c>
      <c r="S554" t="s">
        <v>1810</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1810</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1810</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44918</v>
      </c>
      <c r="E557" s="177">
        <v>27.379899999999999</v>
      </c>
      <c r="F557" s="177">
        <v>-4.9318</v>
      </c>
      <c r="G557" s="177">
        <v>7.0250000000000004</v>
      </c>
      <c r="H557" s="177">
        <v>6.0631000000000004</v>
      </c>
      <c r="I557" s="177">
        <v>8.6747999999999994</v>
      </c>
      <c r="J557" s="177">
        <v>7.7183999999999999</v>
      </c>
      <c r="K557" s="177">
        <v>6.1624999999999996</v>
      </c>
      <c r="L557" s="177">
        <v>5.9428999999999998</v>
      </c>
      <c r="M557" s="177">
        <v>14.615399999999999</v>
      </c>
      <c r="N557" s="177">
        <v>10.745799999999999</v>
      </c>
      <c r="O557" s="177">
        <v>9.5645000000000007</v>
      </c>
      <c r="P557" s="177">
        <v>6.032</v>
      </c>
      <c r="Q557" s="177">
        <v>8.1479999999999997</v>
      </c>
      <c r="R557" s="177">
        <v>11.1713</v>
      </c>
      <c r="S557" t="s">
        <v>1810</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44918</v>
      </c>
      <c r="E558" s="177">
        <v>25.729600000000001</v>
      </c>
      <c r="F558" s="177">
        <v>-5.8152999999999997</v>
      </c>
      <c r="G558" s="177">
        <v>6.2923999999999998</v>
      </c>
      <c r="H558" s="177">
        <v>5.3150000000000004</v>
      </c>
      <c r="I558" s="177">
        <v>7.9379</v>
      </c>
      <c r="J558" s="177">
        <v>7.0102000000000002</v>
      </c>
      <c r="K558" s="177">
        <v>5.4721000000000002</v>
      </c>
      <c r="L558" s="177">
        <v>5.2484999999999999</v>
      </c>
      <c r="M558" s="177">
        <v>13.8734</v>
      </c>
      <c r="N558" s="177">
        <v>10.039300000000001</v>
      </c>
      <c r="O558" s="177">
        <v>8.9247999999999994</v>
      </c>
      <c r="P558" s="177">
        <v>5.3654000000000002</v>
      </c>
      <c r="Q558" s="177">
        <v>7.8472999999999997</v>
      </c>
      <c r="R558" s="177">
        <v>10.5219</v>
      </c>
      <c r="S558" t="s">
        <v>1810</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-4.3687770833333337</v>
      </c>
      <c r="G559" s="179">
        <v>0.24500833333333313</v>
      </c>
      <c r="H559" s="179">
        <v>0.64424999999999988</v>
      </c>
      <c r="I559" s="179">
        <v>4.9614937500000007</v>
      </c>
      <c r="J559" s="179">
        <v>6.5805291666666648</v>
      </c>
      <c r="K559" s="179">
        <v>7.5519937500000003</v>
      </c>
      <c r="L559" s="179">
        <v>6.7354270833333336</v>
      </c>
      <c r="M559" s="179">
        <v>4.0086166666666676</v>
      </c>
      <c r="N559" s="179">
        <v>3.3558499999999993</v>
      </c>
      <c r="O559" s="179">
        <v>5.7388000000000003</v>
      </c>
      <c r="P559" s="179">
        <v>6.2218142857142862</v>
      </c>
      <c r="Q559" s="179">
        <v>7.2220250000000021</v>
      </c>
      <c r="R559" s="179">
        <v>3.7317500000000008</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-2.9751500000000002</v>
      </c>
      <c r="G560" s="179">
        <v>0.31974999999999998</v>
      </c>
      <c r="H560" s="179">
        <v>-0.10799999999999998</v>
      </c>
      <c r="I560" s="179">
        <v>4.7049500000000002</v>
      </c>
      <c r="J560" s="179">
        <v>6.0534999999999997</v>
      </c>
      <c r="K560" s="179">
        <v>7.3545999999999996</v>
      </c>
      <c r="L560" s="179">
        <v>6.2158499999999997</v>
      </c>
      <c r="M560" s="179">
        <v>3.3451</v>
      </c>
      <c r="N560" s="179">
        <v>3.0529500000000001</v>
      </c>
      <c r="O560" s="179">
        <v>5.7425999999999995</v>
      </c>
      <c r="P560" s="179">
        <v>6.1334499999999998</v>
      </c>
      <c r="Q560" s="179">
        <v>7.58725</v>
      </c>
      <c r="R560" s="179">
        <v>3.2388500000000002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44918</v>
      </c>
      <c r="E563" s="177">
        <v>49.01</v>
      </c>
      <c r="F563" s="177">
        <v>-1.8031999999999999</v>
      </c>
      <c r="G563" s="177">
        <v>-2.6032999999999999</v>
      </c>
      <c r="H563" s="177">
        <v>-2.7578999999999998</v>
      </c>
      <c r="I563" s="177">
        <v>-3.8643000000000001</v>
      </c>
      <c r="J563" s="177">
        <v>-2.2342</v>
      </c>
      <c r="K563" s="177">
        <v>0.63660000000000005</v>
      </c>
      <c r="L563" s="177">
        <v>11.058199999999999</v>
      </c>
      <c r="M563" s="177">
        <v>1.7226999999999999</v>
      </c>
      <c r="N563" s="177">
        <v>-2.7578999999999998</v>
      </c>
      <c r="O563" s="177">
        <v>7.0350999999999999</v>
      </c>
      <c r="P563" s="177">
        <v>3.9710999999999999</v>
      </c>
      <c r="Q563" s="177">
        <v>10.286899999999999</v>
      </c>
      <c r="R563" s="177">
        <v>5.3602999999999996</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44918</v>
      </c>
      <c r="E564" s="177">
        <v>53.39</v>
      </c>
      <c r="F564" s="177">
        <v>-1.8025</v>
      </c>
      <c r="G564" s="177">
        <v>-2.6084999999999998</v>
      </c>
      <c r="H564" s="177">
        <v>-2.7505000000000002</v>
      </c>
      <c r="I564" s="177">
        <v>-3.8538000000000001</v>
      </c>
      <c r="J564" s="177">
        <v>-2.1981999999999999</v>
      </c>
      <c r="K564" s="177">
        <v>0.77390000000000003</v>
      </c>
      <c r="L564" s="177">
        <v>11.3916</v>
      </c>
      <c r="M564" s="177">
        <v>2.1232000000000002</v>
      </c>
      <c r="N564" s="177">
        <v>-2.2519</v>
      </c>
      <c r="O564" s="177">
        <v>7.6825000000000001</v>
      </c>
      <c r="P564" s="177">
        <v>4.7220000000000004</v>
      </c>
      <c r="Q564" s="177">
        <v>13.2067</v>
      </c>
      <c r="R564" s="177">
        <v>5.9630999999999998</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44918</v>
      </c>
      <c r="E565" s="177">
        <v>40.299999999999997</v>
      </c>
      <c r="F565" s="177">
        <v>-1.8987000000000001</v>
      </c>
      <c r="G565" s="177">
        <v>-3.0318000000000001</v>
      </c>
      <c r="H565" s="177">
        <v>-3.125</v>
      </c>
      <c r="I565" s="177">
        <v>-4.0019</v>
      </c>
      <c r="J565" s="177">
        <v>-2.3267000000000002</v>
      </c>
      <c r="K565" s="177">
        <v>-2.4799999999999999E-2</v>
      </c>
      <c r="L565" s="177">
        <v>11.1111</v>
      </c>
      <c r="M565" s="177">
        <v>2.2583000000000002</v>
      </c>
      <c r="N565" s="177">
        <v>-2.6335000000000002</v>
      </c>
      <c r="O565" s="177">
        <v>7.5922999999999998</v>
      </c>
      <c r="P565" s="177">
        <v>4.5782999999999996</v>
      </c>
      <c r="Q565" s="177">
        <v>9.9665999999999997</v>
      </c>
      <c r="R565" s="177">
        <v>5.7011000000000003</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44918</v>
      </c>
      <c r="E566" s="177">
        <v>40.299999999999997</v>
      </c>
      <c r="F566" s="177">
        <v>-1.8987000000000001</v>
      </c>
      <c r="G566" s="177">
        <v>-3.0318000000000001</v>
      </c>
      <c r="H566" s="177">
        <v>-3.125</v>
      </c>
      <c r="I566" s="177">
        <v>-4.0019</v>
      </c>
      <c r="J566" s="177">
        <v>-2.3267000000000002</v>
      </c>
      <c r="K566" s="177">
        <v>-2.4799999999999999E-2</v>
      </c>
      <c r="L566" s="177">
        <v>11.1111</v>
      </c>
      <c r="M566" s="177">
        <v>2.2583000000000002</v>
      </c>
      <c r="N566" s="177">
        <v>-2.6335000000000002</v>
      </c>
      <c r="O566" s="177">
        <v>7.5922999999999998</v>
      </c>
      <c r="P566" s="177">
        <v>4.5782999999999996</v>
      </c>
      <c r="Q566" s="177">
        <v>9.9665999999999997</v>
      </c>
      <c r="R566" s="177">
        <v>5.7011000000000003</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44918</v>
      </c>
      <c r="E567" s="177">
        <v>44.12</v>
      </c>
      <c r="F567" s="177">
        <v>-1.8900999999999999</v>
      </c>
      <c r="G567" s="177">
        <v>-3.0116999999999998</v>
      </c>
      <c r="H567" s="177">
        <v>-3.0969000000000002</v>
      </c>
      <c r="I567" s="177">
        <v>-3.9826000000000001</v>
      </c>
      <c r="J567" s="177">
        <v>-2.2595999999999998</v>
      </c>
      <c r="K567" s="177">
        <v>0.1817</v>
      </c>
      <c r="L567" s="177">
        <v>11.5832</v>
      </c>
      <c r="M567" s="177">
        <v>2.8917999999999999</v>
      </c>
      <c r="N567" s="177">
        <v>-1.8247</v>
      </c>
      <c r="O567" s="177">
        <v>8.5463000000000005</v>
      </c>
      <c r="P567" s="177">
        <v>5.5862999999999996</v>
      </c>
      <c r="Q567" s="177">
        <v>13.9628</v>
      </c>
      <c r="R567" s="177">
        <v>6.5942999999999996</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44918</v>
      </c>
      <c r="E568" s="177">
        <v>70.968699999999998</v>
      </c>
      <c r="F568" s="177">
        <v>-2.0127999999999999</v>
      </c>
      <c r="G568" s="177">
        <v>-3.5863</v>
      </c>
      <c r="H568" s="177">
        <v>-2.8538000000000001</v>
      </c>
      <c r="I568" s="177">
        <v>-3.7397</v>
      </c>
      <c r="J568" s="177">
        <v>-2.8900999999999999</v>
      </c>
      <c r="K568" s="177">
        <v>-4.2682000000000002</v>
      </c>
      <c r="L568" s="177">
        <v>10.0802</v>
      </c>
      <c r="M568" s="177">
        <v>-5.4226000000000001</v>
      </c>
      <c r="N568" s="177">
        <v>-10.875500000000001</v>
      </c>
      <c r="O568" s="177">
        <v>9.8684999999999992</v>
      </c>
      <c r="P568" s="177">
        <v>9.9751999999999992</v>
      </c>
      <c r="Q568" s="177">
        <v>16.9162</v>
      </c>
      <c r="R568" s="177">
        <v>6.0989000000000004</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44918</v>
      </c>
      <c r="E569" s="177">
        <v>64.059399999999997</v>
      </c>
      <c r="F569" s="177">
        <v>-2.0152000000000001</v>
      </c>
      <c r="G569" s="177">
        <v>-3.5929000000000002</v>
      </c>
      <c r="H569" s="177">
        <v>-2.8689</v>
      </c>
      <c r="I569" s="177">
        <v>-3.7696000000000001</v>
      </c>
      <c r="J569" s="177">
        <v>-2.9546000000000001</v>
      </c>
      <c r="K569" s="177">
        <v>-4.4623999999999997</v>
      </c>
      <c r="L569" s="177">
        <v>9.6309000000000005</v>
      </c>
      <c r="M569" s="177">
        <v>-6.0090000000000003</v>
      </c>
      <c r="N569" s="177">
        <v>-11.6187</v>
      </c>
      <c r="O569" s="177">
        <v>8.9589999999999996</v>
      </c>
      <c r="P569" s="177">
        <v>9.0090000000000003</v>
      </c>
      <c r="Q569" s="177">
        <v>15.367699999999999</v>
      </c>
      <c r="R569" s="177">
        <v>5.2068000000000003</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1969</v>
      </c>
      <c r="C570" s="173">
        <v>141950</v>
      </c>
      <c r="D570" s="176">
        <v>44918</v>
      </c>
      <c r="E570" s="177">
        <v>16.989999999999998</v>
      </c>
      <c r="F570" s="177">
        <v>-3.0804</v>
      </c>
      <c r="G570" s="177">
        <v>-4.9775999999999998</v>
      </c>
      <c r="H570" s="177">
        <v>-4.3894000000000002</v>
      </c>
      <c r="I570" s="177">
        <v>-5.7159000000000004</v>
      </c>
      <c r="J570" s="177">
        <v>-2.8031999999999999</v>
      </c>
      <c r="K570" s="177">
        <v>-4.4969000000000001</v>
      </c>
      <c r="L570" s="177">
        <v>14.7973</v>
      </c>
      <c r="M570" s="177">
        <v>0.53249999999999997</v>
      </c>
      <c r="N570" s="177">
        <v>-5.1368</v>
      </c>
      <c r="O570" s="177">
        <v>23.2026</v>
      </c>
      <c r="P570" s="177"/>
      <c r="Q570" s="177">
        <v>11.563700000000001</v>
      </c>
      <c r="R570" s="177">
        <v>18.791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1970</v>
      </c>
      <c r="C571" s="173">
        <v>141952</v>
      </c>
      <c r="D571" s="176">
        <v>44918</v>
      </c>
      <c r="E571" s="177">
        <v>16.399999999999999</v>
      </c>
      <c r="F571" s="177">
        <v>-3.1305000000000001</v>
      </c>
      <c r="G571" s="177">
        <v>-5.0376000000000003</v>
      </c>
      <c r="H571" s="177">
        <v>-4.4846000000000004</v>
      </c>
      <c r="I571" s="177">
        <v>-5.8013000000000003</v>
      </c>
      <c r="J571" s="177">
        <v>-2.9011</v>
      </c>
      <c r="K571" s="177">
        <v>-4.7065999999999999</v>
      </c>
      <c r="L571" s="177">
        <v>14.365399999999999</v>
      </c>
      <c r="M571" s="177">
        <v>0</v>
      </c>
      <c r="N571" s="177">
        <v>-5.7470999999999997</v>
      </c>
      <c r="O571" s="177">
        <v>22.347100000000001</v>
      </c>
      <c r="P571" s="177"/>
      <c r="Q571" s="177">
        <v>10.752599999999999</v>
      </c>
      <c r="R571" s="177">
        <v>18.0412</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1971</v>
      </c>
      <c r="C572" s="173">
        <v>144315</v>
      </c>
      <c r="D572" s="176">
        <v>44918</v>
      </c>
      <c r="E572" s="177">
        <v>20.260000000000002</v>
      </c>
      <c r="F572" s="177">
        <v>-2.8763000000000001</v>
      </c>
      <c r="G572" s="177">
        <v>-4.8826000000000001</v>
      </c>
      <c r="H572" s="177">
        <v>-4.2080000000000002</v>
      </c>
      <c r="I572" s="177">
        <v>-5.5037000000000003</v>
      </c>
      <c r="J572" s="177">
        <v>-2.6429999999999998</v>
      </c>
      <c r="K572" s="177">
        <v>-4.4790000000000001</v>
      </c>
      <c r="L572" s="177">
        <v>14.5928</v>
      </c>
      <c r="M572" s="177">
        <v>-0.29530000000000001</v>
      </c>
      <c r="N572" s="177">
        <v>-4.9272999999999998</v>
      </c>
      <c r="O572" s="177">
        <v>20.650400000000001</v>
      </c>
      <c r="P572" s="177"/>
      <c r="Q572" s="177">
        <v>18.398</v>
      </c>
      <c r="R572" s="177">
        <v>17.3582</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1972</v>
      </c>
      <c r="C573" s="173">
        <v>144314</v>
      </c>
      <c r="D573" s="176">
        <v>44918</v>
      </c>
      <c r="E573" s="177">
        <v>19.45</v>
      </c>
      <c r="F573" s="177">
        <v>-2.8472</v>
      </c>
      <c r="G573" s="177">
        <v>-4.8433999999999999</v>
      </c>
      <c r="H573" s="177">
        <v>-4.1871999999999998</v>
      </c>
      <c r="I573" s="177">
        <v>-5.4908000000000001</v>
      </c>
      <c r="J573" s="177">
        <v>-2.7014</v>
      </c>
      <c r="K573" s="177">
        <v>-4.6569000000000003</v>
      </c>
      <c r="L573" s="177">
        <v>14.0762</v>
      </c>
      <c r="M573" s="177">
        <v>-0.86650000000000005</v>
      </c>
      <c r="N573" s="177">
        <v>-5.6741000000000001</v>
      </c>
      <c r="O573" s="177">
        <v>19.542300000000001</v>
      </c>
      <c r="P573" s="177"/>
      <c r="Q573" s="177">
        <v>17.248100000000001</v>
      </c>
      <c r="R573" s="177">
        <v>16.3811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1973</v>
      </c>
      <c r="C574" s="173">
        <v>119351</v>
      </c>
      <c r="D574" s="176">
        <v>44918</v>
      </c>
      <c r="E574" s="177">
        <v>111.6</v>
      </c>
      <c r="F574" s="177">
        <v>-2.6177999999999999</v>
      </c>
      <c r="G574" s="177">
        <v>-4.7538</v>
      </c>
      <c r="H574" s="177">
        <v>-3.8925000000000001</v>
      </c>
      <c r="I574" s="177">
        <v>-5.3514999999999997</v>
      </c>
      <c r="J574" s="177">
        <v>-3.4434999999999998</v>
      </c>
      <c r="K574" s="177">
        <v>-0.66759999999999997</v>
      </c>
      <c r="L574" s="177">
        <v>17.634699999999999</v>
      </c>
      <c r="M574" s="177">
        <v>3.1233</v>
      </c>
      <c r="N574" s="177">
        <v>-0.76470000000000005</v>
      </c>
      <c r="O574" s="177">
        <v>22.503799999999998</v>
      </c>
      <c r="P574" s="177">
        <v>12.741300000000001</v>
      </c>
      <c r="Q574" s="177">
        <v>16.953299999999999</v>
      </c>
      <c r="R574" s="177">
        <v>18.8779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1974</v>
      </c>
      <c r="C575" s="173">
        <v>111710</v>
      </c>
      <c r="D575" s="176">
        <v>44918</v>
      </c>
      <c r="E575" s="177">
        <v>98.58</v>
      </c>
      <c r="F575" s="177">
        <v>-2.6177999999999999</v>
      </c>
      <c r="G575" s="177">
        <v>-4.7628000000000004</v>
      </c>
      <c r="H575" s="177">
        <v>-3.9180999999999999</v>
      </c>
      <c r="I575" s="177">
        <v>-5.3935000000000004</v>
      </c>
      <c r="J575" s="177">
        <v>-3.5514999999999999</v>
      </c>
      <c r="K575" s="177">
        <v>-0.97440000000000004</v>
      </c>
      <c r="L575" s="177">
        <v>16.925599999999999</v>
      </c>
      <c r="M575" s="177">
        <v>2.1978</v>
      </c>
      <c r="N575" s="177">
        <v>-1.9104000000000001</v>
      </c>
      <c r="O575" s="177">
        <v>21.179300000000001</v>
      </c>
      <c r="P575" s="177">
        <v>11.4838</v>
      </c>
      <c r="Q575" s="177">
        <v>17.9893</v>
      </c>
      <c r="R575" s="177">
        <v>17.584399999999999</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1975</v>
      </c>
      <c r="C576" s="173">
        <v>111709</v>
      </c>
      <c r="D576" s="176">
        <v>44918</v>
      </c>
      <c r="E576" s="177">
        <v>105.92</v>
      </c>
      <c r="F576" s="177">
        <v>-2.6202000000000001</v>
      </c>
      <c r="G576" s="177">
        <v>-4.7652999999999999</v>
      </c>
      <c r="H576" s="177">
        <v>-3.91</v>
      </c>
      <c r="I576" s="177">
        <v>-5.3779000000000003</v>
      </c>
      <c r="J576" s="177">
        <v>-3.5249000000000001</v>
      </c>
      <c r="K576" s="177">
        <v>-0.8982</v>
      </c>
      <c r="L576" s="177">
        <v>17.090399999999999</v>
      </c>
      <c r="M576" s="177">
        <v>2.4173</v>
      </c>
      <c r="N576" s="177">
        <v>-1.6345000000000001</v>
      </c>
      <c r="O576" s="177">
        <v>21.6874</v>
      </c>
      <c r="P576" s="177">
        <v>12.106299999999999</v>
      </c>
      <c r="Q576" s="177">
        <v>18.603400000000001</v>
      </c>
      <c r="R576" s="177">
        <v>17.961300000000001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1917</v>
      </c>
      <c r="C577" s="173">
        <v>150159</v>
      </c>
      <c r="D577" s="176">
        <v>44918</v>
      </c>
      <c r="E577" s="177">
        <v>62.460799999999999</v>
      </c>
      <c r="F577" s="177">
        <v>-2.2063999999999999</v>
      </c>
      <c r="G577" s="177">
        <v>-4.0659000000000001</v>
      </c>
      <c r="H577" s="177">
        <v>-3.6493000000000002</v>
      </c>
      <c r="I577" s="177">
        <v>-4.5080999999999998</v>
      </c>
      <c r="J577" s="177">
        <v>-3.1737000000000002</v>
      </c>
      <c r="K577" s="177">
        <v>5.5899999999999998E-2</v>
      </c>
      <c r="L577" s="177">
        <v>12.119</v>
      </c>
      <c r="M577" s="177">
        <v>-0.1852</v>
      </c>
      <c r="N577" s="177">
        <v>-2.2002000000000002</v>
      </c>
      <c r="O577" s="177">
        <v>12.7903</v>
      </c>
      <c r="P577" s="177">
        <v>8.9016000000000002</v>
      </c>
      <c r="Q577" s="177">
        <v>13.909000000000001</v>
      </c>
      <c r="R577" s="177">
        <v>11.2125</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1945</v>
      </c>
      <c r="C578" s="173">
        <v>150156</v>
      </c>
      <c r="D578" s="176">
        <v>44918</v>
      </c>
      <c r="E578" s="177">
        <v>57.152000000000001</v>
      </c>
      <c r="F578" s="177">
        <v>-2.2094999999999998</v>
      </c>
      <c r="G578" s="177">
        <v>-4.0754000000000001</v>
      </c>
      <c r="H578" s="177">
        <v>-3.6715</v>
      </c>
      <c r="I578" s="177">
        <v>-4.5521000000000003</v>
      </c>
      <c r="J578" s="177">
        <v>-3.2688000000000001</v>
      </c>
      <c r="K578" s="177">
        <v>-0.23699999999999999</v>
      </c>
      <c r="L578" s="177">
        <v>11.430899999999999</v>
      </c>
      <c r="M578" s="177">
        <v>-1.0931999999999999</v>
      </c>
      <c r="N578" s="177">
        <v>-3.3893</v>
      </c>
      <c r="O578" s="177">
        <v>11.3787</v>
      </c>
      <c r="P578" s="177">
        <v>7.5887000000000002</v>
      </c>
      <c r="Q578" s="177">
        <v>10.814299999999999</v>
      </c>
      <c r="R578" s="177">
        <v>9.8026</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44918</v>
      </c>
      <c r="E581" s="177">
        <v>124.86</v>
      </c>
      <c r="F581" s="177">
        <v>-1.8551</v>
      </c>
      <c r="G581" s="177">
        <v>-3.3142</v>
      </c>
      <c r="H581" s="177">
        <v>-2.8401999999999998</v>
      </c>
      <c r="I581" s="177">
        <v>-4.2630999999999997</v>
      </c>
      <c r="J581" s="177">
        <v>-3.0966</v>
      </c>
      <c r="K581" s="177">
        <v>-0.35120000000000001</v>
      </c>
      <c r="L581" s="177">
        <v>14.8772</v>
      </c>
      <c r="M581" s="177">
        <v>4.1106999999999996</v>
      </c>
      <c r="N581" s="177">
        <v>0.70169999999999999</v>
      </c>
      <c r="O581" s="177">
        <v>20.278400000000001</v>
      </c>
      <c r="P581" s="177">
        <v>15.167400000000001</v>
      </c>
      <c r="Q581" s="177">
        <v>15.4086</v>
      </c>
      <c r="R581" s="177">
        <v>18.0214</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44918</v>
      </c>
      <c r="E582" s="177">
        <v>115.14</v>
      </c>
      <c r="F582" s="177">
        <v>-1.8582000000000001</v>
      </c>
      <c r="G582" s="177">
        <v>-3.3249</v>
      </c>
      <c r="H582" s="177">
        <v>-2.8681999999999999</v>
      </c>
      <c r="I582" s="177">
        <v>-4.3211000000000004</v>
      </c>
      <c r="J582" s="177">
        <v>-3.2029999999999998</v>
      </c>
      <c r="K582" s="177">
        <v>-0.69</v>
      </c>
      <c r="L582" s="177">
        <v>14.101699999999999</v>
      </c>
      <c r="M582" s="177">
        <v>3.0335999999999999</v>
      </c>
      <c r="N582" s="177">
        <v>-0.69</v>
      </c>
      <c r="O582" s="177">
        <v>18.828299999999999</v>
      </c>
      <c r="P582" s="177">
        <v>13.9305</v>
      </c>
      <c r="Q582" s="177">
        <v>18.873200000000001</v>
      </c>
      <c r="R582" s="177">
        <v>16.482700000000001</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44918</v>
      </c>
      <c r="E583" s="177">
        <v>88.674999999999997</v>
      </c>
      <c r="F583" s="177">
        <v>-1.9666999999999999</v>
      </c>
      <c r="G583" s="177">
        <v>-3.6057000000000001</v>
      </c>
      <c r="H583" s="177">
        <v>-3.4073000000000002</v>
      </c>
      <c r="I583" s="177">
        <v>-4.2645</v>
      </c>
      <c r="J583" s="177">
        <v>-2.3822000000000001</v>
      </c>
      <c r="K583" s="177">
        <v>1.2224999999999999</v>
      </c>
      <c r="L583" s="177">
        <v>14.7599</v>
      </c>
      <c r="M583" s="177">
        <v>4.2633999999999999</v>
      </c>
      <c r="N583" s="177">
        <v>4.4981</v>
      </c>
      <c r="O583" s="177">
        <v>17.6905</v>
      </c>
      <c r="P583" s="177">
        <v>12.065200000000001</v>
      </c>
      <c r="Q583" s="177">
        <v>16.728100000000001</v>
      </c>
      <c r="R583" s="177">
        <v>19.955100000000002</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44918</v>
      </c>
      <c r="E584" s="177">
        <v>81.766000000000005</v>
      </c>
      <c r="F584" s="177">
        <v>-1.9685999999999999</v>
      </c>
      <c r="G584" s="177">
        <v>-3.6131000000000002</v>
      </c>
      <c r="H584" s="177">
        <v>-3.4251999999999998</v>
      </c>
      <c r="I584" s="177">
        <v>-4.2990000000000004</v>
      </c>
      <c r="J584" s="177">
        <v>-2.4575</v>
      </c>
      <c r="K584" s="177">
        <v>0.98309999999999997</v>
      </c>
      <c r="L584" s="177">
        <v>14.2143</v>
      </c>
      <c r="M584" s="177">
        <v>3.5091000000000001</v>
      </c>
      <c r="N584" s="177">
        <v>3.4895</v>
      </c>
      <c r="O584" s="177">
        <v>16.572700000000001</v>
      </c>
      <c r="P584" s="177">
        <v>10.9878</v>
      </c>
      <c r="Q584" s="177">
        <v>14.090999999999999</v>
      </c>
      <c r="R584" s="177">
        <v>18.808</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44918</v>
      </c>
      <c r="E585" s="177">
        <v>79.45</v>
      </c>
      <c r="F585" s="177">
        <v>-1.9741</v>
      </c>
      <c r="G585" s="177">
        <v>-3.6034999999999999</v>
      </c>
      <c r="H585" s="177">
        <v>-3.0270000000000001</v>
      </c>
      <c r="I585" s="177">
        <v>-4.5646000000000004</v>
      </c>
      <c r="J585" s="177">
        <v>-3.4864000000000002</v>
      </c>
      <c r="K585" s="177">
        <v>-0.27610000000000001</v>
      </c>
      <c r="L585" s="177">
        <v>14.054</v>
      </c>
      <c r="M585" s="177">
        <v>2.0421</v>
      </c>
      <c r="N585" s="177">
        <v>1.6114999999999999</v>
      </c>
      <c r="O585" s="177">
        <v>15.087899999999999</v>
      </c>
      <c r="P585" s="177">
        <v>9.4540000000000006</v>
      </c>
      <c r="Q585" s="177">
        <v>13.9154</v>
      </c>
      <c r="R585" s="177">
        <v>16.389299999999999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44918</v>
      </c>
      <c r="E586" s="177">
        <v>70.08</v>
      </c>
      <c r="F586" s="177">
        <v>-1.986</v>
      </c>
      <c r="G586" s="177">
        <v>-3.6171000000000002</v>
      </c>
      <c r="H586" s="177">
        <v>-3.0571000000000002</v>
      </c>
      <c r="I586" s="177">
        <v>-4.6271000000000004</v>
      </c>
      <c r="J586" s="177">
        <v>-3.6171000000000002</v>
      </c>
      <c r="K586" s="177">
        <v>-0.70840000000000003</v>
      </c>
      <c r="L586" s="177">
        <v>13.0505</v>
      </c>
      <c r="M586" s="177">
        <v>0.70409999999999995</v>
      </c>
      <c r="N586" s="177">
        <v>-0.14249999999999999</v>
      </c>
      <c r="O586" s="177">
        <v>13.1342</v>
      </c>
      <c r="P586" s="177">
        <v>7.6527000000000003</v>
      </c>
      <c r="Q586" s="177">
        <v>14.9336</v>
      </c>
      <c r="R586" s="177">
        <v>14.4191</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44918</v>
      </c>
      <c r="E587" s="177">
        <v>894.19500000000005</v>
      </c>
      <c r="F587" s="177">
        <v>-1.9751000000000001</v>
      </c>
      <c r="G587" s="177">
        <v>-3.6648999999999998</v>
      </c>
      <c r="H587" s="177">
        <v>-3.3733</v>
      </c>
      <c r="I587" s="177">
        <v>-4.5206999999999997</v>
      </c>
      <c r="J587" s="177">
        <v>-2.5655000000000001</v>
      </c>
      <c r="K587" s="177">
        <v>2.7073</v>
      </c>
      <c r="L587" s="177">
        <v>17.431000000000001</v>
      </c>
      <c r="M587" s="177">
        <v>6.9875999999999996</v>
      </c>
      <c r="N587" s="177">
        <v>4.5297000000000001</v>
      </c>
      <c r="O587" s="177">
        <v>15.8552</v>
      </c>
      <c r="P587" s="177">
        <v>9.6736000000000004</v>
      </c>
      <c r="Q587" s="177">
        <v>20.855799999999999</v>
      </c>
      <c r="R587" s="177">
        <v>20.376200000000001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44918</v>
      </c>
      <c r="E588" s="177">
        <v>976.25189999999998</v>
      </c>
      <c r="F588" s="177">
        <v>-1.9728000000000001</v>
      </c>
      <c r="G588" s="177">
        <v>-3.6579999999999999</v>
      </c>
      <c r="H588" s="177">
        <v>-3.3572000000000002</v>
      </c>
      <c r="I588" s="177">
        <v>-4.4897999999999998</v>
      </c>
      <c r="J588" s="177">
        <v>-2.4990000000000001</v>
      </c>
      <c r="K588" s="177">
        <v>2.9182000000000001</v>
      </c>
      <c r="L588" s="177">
        <v>17.915800000000001</v>
      </c>
      <c r="M588" s="177">
        <v>7.6510999999999996</v>
      </c>
      <c r="N588" s="177">
        <v>5.3891</v>
      </c>
      <c r="O588" s="177">
        <v>16.862400000000001</v>
      </c>
      <c r="P588" s="177">
        <v>10.6708</v>
      </c>
      <c r="Q588" s="177">
        <v>14.968</v>
      </c>
      <c r="R588" s="177">
        <v>21.380400000000002</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44918</v>
      </c>
      <c r="E591" s="177">
        <v>2621.9076100777902</v>
      </c>
      <c r="F591" s="177">
        <v>-1.5958000000000001</v>
      </c>
      <c r="G591" s="177">
        <v>-3.1953999999999998</v>
      </c>
      <c r="H591" s="177">
        <v>-2.7816999999999998</v>
      </c>
      <c r="I591" s="177">
        <v>-3.9116</v>
      </c>
      <c r="J591" s="177">
        <v>-2.8210999999999999</v>
      </c>
      <c r="K591" s="177">
        <v>3.0531000000000001</v>
      </c>
      <c r="L591" s="177">
        <v>16.998899999999999</v>
      </c>
      <c r="M591" s="177">
        <v>11.427199999999999</v>
      </c>
      <c r="N591" s="177">
        <v>10.5328</v>
      </c>
      <c r="O591" s="177">
        <v>15.793200000000001</v>
      </c>
      <c r="P591" s="177">
        <v>7.4595000000000002</v>
      </c>
      <c r="Q591" s="177">
        <v>23.146599999999999</v>
      </c>
      <c r="R591" s="177">
        <v>22.8352</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44918</v>
      </c>
      <c r="E592" s="177">
        <v>854.18100000000004</v>
      </c>
      <c r="F592" s="177">
        <v>-1.5941000000000001</v>
      </c>
      <c r="G592" s="177">
        <v>-3.1903000000000001</v>
      </c>
      <c r="H592" s="177">
        <v>-2.77</v>
      </c>
      <c r="I592" s="177">
        <v>-3.8891</v>
      </c>
      <c r="J592" s="177">
        <v>-2.7734000000000001</v>
      </c>
      <c r="K592" s="177">
        <v>3.2151000000000001</v>
      </c>
      <c r="L592" s="177">
        <v>17.362200000000001</v>
      </c>
      <c r="M592" s="177">
        <v>11.943099999999999</v>
      </c>
      <c r="N592" s="177">
        <v>11.2082</v>
      </c>
      <c r="O592" s="177">
        <v>16.477499999999999</v>
      </c>
      <c r="P592" s="177">
        <v>8.1329999999999991</v>
      </c>
      <c r="Q592" s="177">
        <v>13.3729</v>
      </c>
      <c r="R592" s="177">
        <v>23.559899999999999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2032</v>
      </c>
      <c r="C593" s="173">
        <v>151078</v>
      </c>
      <c r="D593" s="176">
        <v>44918</v>
      </c>
      <c r="E593" s="177">
        <v>82.530199999999994</v>
      </c>
      <c r="F593" s="177">
        <v>-2.0343</v>
      </c>
      <c r="G593" s="177">
        <v>-3.8866000000000001</v>
      </c>
      <c r="H593" s="177">
        <v>-3.5798000000000001</v>
      </c>
      <c r="I593" s="177">
        <v>-4.9786000000000001</v>
      </c>
      <c r="J593" s="177">
        <v>-3.6038000000000001</v>
      </c>
      <c r="K593" s="177">
        <v>-1.8748</v>
      </c>
      <c r="L593" s="177">
        <v>14.3474</v>
      </c>
      <c r="M593" s="177">
        <v>-0.67490000000000006</v>
      </c>
      <c r="N593" s="177">
        <v>-2.2467000000000001</v>
      </c>
      <c r="O593" s="177">
        <v>12.4915</v>
      </c>
      <c r="P593" s="177">
        <v>6.9814999999999996</v>
      </c>
      <c r="Q593" s="177">
        <v>13.337899999999999</v>
      </c>
      <c r="R593" s="177">
        <v>12.891999999999999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2033</v>
      </c>
      <c r="C594" s="173">
        <v>151076</v>
      </c>
      <c r="D594" s="176">
        <v>44918</v>
      </c>
      <c r="E594" s="177">
        <v>77.271900000000002</v>
      </c>
      <c r="F594" s="177">
        <v>-2.0364</v>
      </c>
      <c r="G594" s="177">
        <v>-3.8927999999999998</v>
      </c>
      <c r="H594" s="177">
        <v>-3.5943999999999998</v>
      </c>
      <c r="I594" s="177">
        <v>-5.0068000000000001</v>
      </c>
      <c r="J594" s="177">
        <v>-3.6657000000000002</v>
      </c>
      <c r="K594" s="177">
        <v>-2.0672000000000001</v>
      </c>
      <c r="L594" s="177">
        <v>13.898099999999999</v>
      </c>
      <c r="M594" s="177">
        <v>-1.2613000000000001</v>
      </c>
      <c r="N594" s="177">
        <v>-3.0051999999999999</v>
      </c>
      <c r="O594" s="177">
        <v>11.7014</v>
      </c>
      <c r="P594" s="177">
        <v>6.2645</v>
      </c>
      <c r="Q594" s="177">
        <v>12.918200000000001</v>
      </c>
      <c r="R594" s="177">
        <v>12.0488</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44918</v>
      </c>
      <c r="E595" s="177">
        <v>55.3005</v>
      </c>
      <c r="F595" s="177">
        <v>-2.2966000000000002</v>
      </c>
      <c r="G595" s="177">
        <v>-4.0292000000000003</v>
      </c>
      <c r="H595" s="177">
        <v>-4.1749999999999998</v>
      </c>
      <c r="I595" s="177">
        <v>-5.2096999999999998</v>
      </c>
      <c r="J595" s="177">
        <v>-3.6709000000000001</v>
      </c>
      <c r="K595" s="177">
        <v>-0.2525</v>
      </c>
      <c r="L595" s="177">
        <v>12.8041</v>
      </c>
      <c r="M595" s="177">
        <v>0.30270000000000002</v>
      </c>
      <c r="N595" s="177">
        <v>-1.1969000000000001</v>
      </c>
      <c r="O595" s="177">
        <v>13.112299999999999</v>
      </c>
      <c r="P595" s="177">
        <v>6.89</v>
      </c>
      <c r="Q595" s="177">
        <v>11.299200000000001</v>
      </c>
      <c r="R595" s="177">
        <v>14.584300000000001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44918</v>
      </c>
      <c r="E596" s="177">
        <v>60.611199999999997</v>
      </c>
      <c r="F596" s="177">
        <v>-2.2936000000000001</v>
      </c>
      <c r="G596" s="177">
        <v>-4.0198</v>
      </c>
      <c r="H596" s="177">
        <v>-4.1532</v>
      </c>
      <c r="I596" s="177">
        <v>-5.1661999999999999</v>
      </c>
      <c r="J596" s="177">
        <v>-3.5767000000000002</v>
      </c>
      <c r="K596" s="177">
        <v>5.2499999999999998E-2</v>
      </c>
      <c r="L596" s="177">
        <v>13.5037</v>
      </c>
      <c r="M596" s="177">
        <v>1.2422</v>
      </c>
      <c r="N596" s="177">
        <v>4.3200000000000002E-2</v>
      </c>
      <c r="O596" s="177">
        <v>14.5444</v>
      </c>
      <c r="P596" s="177">
        <v>8.0830000000000002</v>
      </c>
      <c r="Q596" s="177">
        <v>13.610900000000001</v>
      </c>
      <c r="R596" s="177">
        <v>16.029599999999999</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44918</v>
      </c>
      <c r="E597" s="177">
        <v>596.71</v>
      </c>
      <c r="F597" s="177">
        <v>-1.8747</v>
      </c>
      <c r="G597" s="177">
        <v>-3.3026</v>
      </c>
      <c r="H597" s="177">
        <v>-2.8380999999999998</v>
      </c>
      <c r="I597" s="177">
        <v>-3.7812999999999999</v>
      </c>
      <c r="J597" s="177">
        <v>-2.4904000000000002</v>
      </c>
      <c r="K597" s="177">
        <v>1.3589</v>
      </c>
      <c r="L597" s="177">
        <v>13.3934</v>
      </c>
      <c r="M597" s="177">
        <v>2.5768</v>
      </c>
      <c r="N597" s="177">
        <v>2.0261</v>
      </c>
      <c r="O597" s="177">
        <v>15.191700000000001</v>
      </c>
      <c r="P597" s="177">
        <v>10.752000000000001</v>
      </c>
      <c r="Q597" s="177">
        <v>19.127500000000001</v>
      </c>
      <c r="R597" s="177">
        <v>17.394500000000001</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44918</v>
      </c>
      <c r="E598" s="177">
        <v>651.87</v>
      </c>
      <c r="F598" s="177">
        <v>-1.8741000000000001</v>
      </c>
      <c r="G598" s="177">
        <v>-3.2991999999999999</v>
      </c>
      <c r="H598" s="177">
        <v>-2.8249</v>
      </c>
      <c r="I598" s="177">
        <v>-3.7545999999999999</v>
      </c>
      <c r="J598" s="177">
        <v>-2.4321999999999999</v>
      </c>
      <c r="K598" s="177">
        <v>1.5437000000000001</v>
      </c>
      <c r="L598" s="177">
        <v>13.8141</v>
      </c>
      <c r="M598" s="177">
        <v>3.1488999999999998</v>
      </c>
      <c r="N598" s="177">
        <v>2.7603</v>
      </c>
      <c r="O598" s="177">
        <v>15.978300000000001</v>
      </c>
      <c r="P598" s="177">
        <v>11.61</v>
      </c>
      <c r="Q598" s="177">
        <v>15.180899999999999</v>
      </c>
      <c r="R598" s="177">
        <v>18.219000000000001</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44918</v>
      </c>
      <c r="E599" s="177">
        <v>17.32</v>
      </c>
      <c r="F599" s="177">
        <v>-1.6468</v>
      </c>
      <c r="G599" s="177">
        <v>-3.6171000000000002</v>
      </c>
      <c r="H599" s="177">
        <v>-2.8603000000000001</v>
      </c>
      <c r="I599" s="177">
        <v>-3.9379</v>
      </c>
      <c r="J599" s="177">
        <v>-2.4224999999999999</v>
      </c>
      <c r="K599" s="177">
        <v>0.40579999999999999</v>
      </c>
      <c r="L599" s="177">
        <v>14.854100000000001</v>
      </c>
      <c r="M599" s="177">
        <v>11.958600000000001</v>
      </c>
      <c r="N599" s="177">
        <v>13.425000000000001</v>
      </c>
      <c r="O599" s="177">
        <v>14.446300000000001</v>
      </c>
      <c r="P599" s="177"/>
      <c r="Q599" s="177">
        <v>12.242000000000001</v>
      </c>
      <c r="R599" s="177">
        <v>20.038799999999998</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44918</v>
      </c>
      <c r="E600" s="177">
        <v>17.899999999999999</v>
      </c>
      <c r="F600" s="177">
        <v>-1.6484000000000001</v>
      </c>
      <c r="G600" s="177">
        <v>-3.6080000000000001</v>
      </c>
      <c r="H600" s="177">
        <v>-2.823</v>
      </c>
      <c r="I600" s="177">
        <v>-3.9184000000000001</v>
      </c>
      <c r="J600" s="177">
        <v>-2.3990999999999998</v>
      </c>
      <c r="K600" s="177">
        <v>0.50529999999999997</v>
      </c>
      <c r="L600" s="177">
        <v>15.112500000000001</v>
      </c>
      <c r="M600" s="177">
        <v>12.296099999999999</v>
      </c>
      <c r="N600" s="177">
        <v>13.940200000000001</v>
      </c>
      <c r="O600" s="177">
        <v>14.9513</v>
      </c>
      <c r="P600" s="177"/>
      <c r="Q600" s="177">
        <v>13.0221</v>
      </c>
      <c r="R600" s="177">
        <v>20.537199999999999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44918</v>
      </c>
      <c r="E601" s="177">
        <v>43</v>
      </c>
      <c r="F601" s="177">
        <v>-2.0501</v>
      </c>
      <c r="G601" s="177">
        <v>-3.5442</v>
      </c>
      <c r="H601" s="177">
        <v>-3.0002</v>
      </c>
      <c r="I601" s="177">
        <v>-4.5929000000000002</v>
      </c>
      <c r="J601" s="177">
        <v>-3.2403</v>
      </c>
      <c r="K601" s="177">
        <v>0.35010000000000002</v>
      </c>
      <c r="L601" s="177">
        <v>15.7158</v>
      </c>
      <c r="M601" s="177">
        <v>3.0186999999999999</v>
      </c>
      <c r="N601" s="177">
        <v>3.3902000000000001</v>
      </c>
      <c r="O601" s="177">
        <v>12.600099999999999</v>
      </c>
      <c r="P601" s="177">
        <v>8.7629000000000001</v>
      </c>
      <c r="Q601" s="177">
        <v>16.9998</v>
      </c>
      <c r="R601" s="177">
        <v>14.690300000000001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44918</v>
      </c>
      <c r="E602" s="177">
        <v>38.53</v>
      </c>
      <c r="F602" s="177">
        <v>-2.0341</v>
      </c>
      <c r="G602" s="177">
        <v>-3.5543999999999998</v>
      </c>
      <c r="H602" s="177">
        <v>-3.0204</v>
      </c>
      <c r="I602" s="177">
        <v>-4.6287000000000003</v>
      </c>
      <c r="J602" s="177">
        <v>-3.3367</v>
      </c>
      <c r="K602" s="177">
        <v>5.1900000000000002E-2</v>
      </c>
      <c r="L602" s="177">
        <v>15.014900000000001</v>
      </c>
      <c r="M602" s="177">
        <v>2.0933000000000002</v>
      </c>
      <c r="N602" s="177">
        <v>2.1745000000000001</v>
      </c>
      <c r="O602" s="177">
        <v>11.27</v>
      </c>
      <c r="P602" s="177">
        <v>7.3071000000000002</v>
      </c>
      <c r="Q602" s="177">
        <v>15.6256</v>
      </c>
      <c r="R602" s="177">
        <v>13.3284</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44918</v>
      </c>
      <c r="E603" s="177">
        <v>109.57599999999999</v>
      </c>
      <c r="F603" s="177">
        <v>-2.2629000000000001</v>
      </c>
      <c r="G603" s="177">
        <v>-4.4173</v>
      </c>
      <c r="H603" s="177">
        <v>-4.1094999999999997</v>
      </c>
      <c r="I603" s="177">
        <v>-5.0919999999999996</v>
      </c>
      <c r="J603" s="177">
        <v>-3.7363</v>
      </c>
      <c r="K603" s="177">
        <v>2.7000000000000001E-3</v>
      </c>
      <c r="L603" s="177">
        <v>14.871600000000001</v>
      </c>
      <c r="M603" s="177">
        <v>2.8014000000000001</v>
      </c>
      <c r="N603" s="177">
        <v>4.0509000000000004</v>
      </c>
      <c r="O603" s="177">
        <v>22.875699999999998</v>
      </c>
      <c r="P603" s="177">
        <v>11.9216</v>
      </c>
      <c r="Q603" s="177">
        <v>17.287400000000002</v>
      </c>
      <c r="R603" s="177">
        <v>25.473800000000001</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44918</v>
      </c>
      <c r="E604" s="177">
        <v>98.200999999999993</v>
      </c>
      <c r="F604" s="177">
        <v>-2.2662</v>
      </c>
      <c r="G604" s="177">
        <v>-4.4272999999999998</v>
      </c>
      <c r="H604" s="177">
        <v>-4.1323999999999996</v>
      </c>
      <c r="I604" s="177">
        <v>-5.1363000000000003</v>
      </c>
      <c r="J604" s="177">
        <v>-3.8300999999999998</v>
      </c>
      <c r="K604" s="177">
        <v>-0.29549999999999998</v>
      </c>
      <c r="L604" s="177">
        <v>14.187200000000001</v>
      </c>
      <c r="M604" s="177">
        <v>1.8894</v>
      </c>
      <c r="N604" s="177">
        <v>2.8067000000000002</v>
      </c>
      <c r="O604" s="177">
        <v>21.508299999999998</v>
      </c>
      <c r="P604" s="177">
        <v>10.6167</v>
      </c>
      <c r="Q604" s="177">
        <v>17.7241</v>
      </c>
      <c r="R604" s="177">
        <v>24.035399999999999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44918</v>
      </c>
      <c r="E605" s="177">
        <v>14.64</v>
      </c>
      <c r="F605" s="177">
        <v>-1.4804999999999999</v>
      </c>
      <c r="G605" s="177">
        <v>-2.9178000000000002</v>
      </c>
      <c r="H605" s="177">
        <v>-2.5299999999999998</v>
      </c>
      <c r="I605" s="177">
        <v>-3.6842000000000001</v>
      </c>
      <c r="J605" s="177">
        <v>-2.4649999999999999</v>
      </c>
      <c r="K605" s="177">
        <v>1.4553</v>
      </c>
      <c r="L605" s="177">
        <v>13.93</v>
      </c>
      <c r="M605" s="177">
        <v>5.8567999999999998</v>
      </c>
      <c r="N605" s="177">
        <v>3.9035000000000002</v>
      </c>
      <c r="O605" s="177">
        <v>12.2418</v>
      </c>
      <c r="P605" s="177"/>
      <c r="Q605" s="177">
        <v>7.9396000000000004</v>
      </c>
      <c r="R605" s="177">
        <v>13.873699999999999</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44918</v>
      </c>
      <c r="E606" s="177">
        <v>13.45</v>
      </c>
      <c r="F606" s="177">
        <v>-1.393</v>
      </c>
      <c r="G606" s="177">
        <v>-2.9582000000000002</v>
      </c>
      <c r="H606" s="177">
        <v>-2.5362</v>
      </c>
      <c r="I606" s="177">
        <v>-3.7223000000000002</v>
      </c>
      <c r="J606" s="177">
        <v>-2.6067999999999998</v>
      </c>
      <c r="K606" s="177">
        <v>1.0518000000000001</v>
      </c>
      <c r="L606" s="177">
        <v>13.0252</v>
      </c>
      <c r="M606" s="177">
        <v>4.5065999999999997</v>
      </c>
      <c r="N606" s="177">
        <v>2.1259999999999999</v>
      </c>
      <c r="O606" s="177">
        <v>9.7924000000000007</v>
      </c>
      <c r="P606" s="177"/>
      <c r="Q606" s="177">
        <v>6.1208999999999998</v>
      </c>
      <c r="R606" s="177">
        <v>11.0831</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44918</v>
      </c>
      <c r="E607" s="177">
        <v>76.459999999999994</v>
      </c>
      <c r="F607" s="177">
        <v>-1.9492</v>
      </c>
      <c r="G607" s="177">
        <v>-3.6541999999999999</v>
      </c>
      <c r="H607" s="177">
        <v>-3.2764000000000002</v>
      </c>
      <c r="I607" s="177">
        <v>-4.7820999999999998</v>
      </c>
      <c r="J607" s="177">
        <v>-3.7633999999999999</v>
      </c>
      <c r="K607" s="177">
        <v>-0.90720000000000001</v>
      </c>
      <c r="L607" s="177">
        <v>10.587199999999999</v>
      </c>
      <c r="M607" s="177">
        <v>-3.5813000000000001</v>
      </c>
      <c r="N607" s="177">
        <v>-8.2662999999999993</v>
      </c>
      <c r="O607" s="177">
        <v>12.5091</v>
      </c>
      <c r="P607" s="177">
        <v>9.0968</v>
      </c>
      <c r="Q607" s="177">
        <v>13.562099999999999</v>
      </c>
      <c r="R607" s="177">
        <v>11.1045</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44918</v>
      </c>
      <c r="E608" s="177">
        <v>87.78</v>
      </c>
      <c r="F608" s="177">
        <v>-1.9437</v>
      </c>
      <c r="G608" s="177">
        <v>-3.6442999999999999</v>
      </c>
      <c r="H608" s="177">
        <v>-3.2513999999999998</v>
      </c>
      <c r="I608" s="177">
        <v>-4.7319000000000004</v>
      </c>
      <c r="J608" s="177">
        <v>-3.6655000000000002</v>
      </c>
      <c r="K608" s="177">
        <v>-0.61140000000000005</v>
      </c>
      <c r="L608" s="177">
        <v>11.2689</v>
      </c>
      <c r="M608" s="177">
        <v>-2.6613000000000002</v>
      </c>
      <c r="N608" s="177">
        <v>-7.0618999999999996</v>
      </c>
      <c r="O608" s="177">
        <v>13.8962</v>
      </c>
      <c r="P608" s="177">
        <v>10.542899999999999</v>
      </c>
      <c r="Q608" s="177">
        <v>16.126000000000001</v>
      </c>
      <c r="R608" s="177">
        <v>12.5219</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44918</v>
      </c>
      <c r="E609" s="177">
        <v>14.88</v>
      </c>
      <c r="F609" s="177">
        <v>-2.3513000000000002</v>
      </c>
      <c r="G609" s="177">
        <v>-4.1466000000000003</v>
      </c>
      <c r="H609" s="177">
        <v>-3.5276000000000001</v>
      </c>
      <c r="I609" s="177">
        <v>-4.7478999999999996</v>
      </c>
      <c r="J609" s="177">
        <v>-3.2867999999999999</v>
      </c>
      <c r="K609" s="177">
        <v>1.2858000000000001</v>
      </c>
      <c r="L609" s="177">
        <v>16.137499999999999</v>
      </c>
      <c r="M609" s="177">
        <v>7.3476999999999997</v>
      </c>
      <c r="N609" s="177">
        <v>2.6717</v>
      </c>
      <c r="O609" s="177">
        <v>12.188000000000001</v>
      </c>
      <c r="P609" s="177"/>
      <c r="Q609" s="177">
        <v>13.2966</v>
      </c>
      <c r="R609" s="177">
        <v>12.617100000000001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44918</v>
      </c>
      <c r="E610" s="177">
        <v>13.8911</v>
      </c>
      <c r="F610" s="177">
        <v>-2.3555000000000001</v>
      </c>
      <c r="G610" s="177">
        <v>-4.1609999999999996</v>
      </c>
      <c r="H610" s="177">
        <v>-3.5615000000000001</v>
      </c>
      <c r="I610" s="177">
        <v>-4.8151000000000002</v>
      </c>
      <c r="J610" s="177">
        <v>-3.4367999999999999</v>
      </c>
      <c r="K610" s="177">
        <v>0.77549999999999997</v>
      </c>
      <c r="L610" s="177">
        <v>14.9374</v>
      </c>
      <c r="M610" s="177">
        <v>5.6509999999999998</v>
      </c>
      <c r="N610" s="177">
        <v>0.54139999999999999</v>
      </c>
      <c r="O610" s="177">
        <v>9.7920999999999996</v>
      </c>
      <c r="P610" s="177"/>
      <c r="Q610" s="177">
        <v>10.875500000000001</v>
      </c>
      <c r="R610" s="177">
        <v>10.228</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44918</v>
      </c>
      <c r="E611" s="177">
        <v>28.224499999999999</v>
      </c>
      <c r="F611" s="177">
        <v>-2.3481999999999998</v>
      </c>
      <c r="G611" s="177">
        <v>-4.2009999999999996</v>
      </c>
      <c r="H611" s="177">
        <v>-3.7387000000000001</v>
      </c>
      <c r="I611" s="177">
        <v>-5.5057</v>
      </c>
      <c r="J611" s="177">
        <v>-2.8201999999999998</v>
      </c>
      <c r="K611" s="177">
        <v>0.44340000000000002</v>
      </c>
      <c r="L611" s="177">
        <v>14.937900000000001</v>
      </c>
      <c r="M611" s="177">
        <v>1.0765</v>
      </c>
      <c r="N611" s="177">
        <v>-0.32669999999999999</v>
      </c>
      <c r="O611" s="177">
        <v>15.215199999999999</v>
      </c>
      <c r="P611" s="177">
        <v>10.8826</v>
      </c>
      <c r="Q611" s="177">
        <v>7.2931999999999997</v>
      </c>
      <c r="R611" s="177">
        <v>15.4217</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44918</v>
      </c>
      <c r="E612" s="177">
        <v>31.303799999999999</v>
      </c>
      <c r="F612" s="177">
        <v>-2.3458999999999999</v>
      </c>
      <c r="G612" s="177">
        <v>-4.1938000000000004</v>
      </c>
      <c r="H612" s="177">
        <v>-3.7221000000000002</v>
      </c>
      <c r="I612" s="177">
        <v>-5.4730999999999996</v>
      </c>
      <c r="J612" s="177">
        <v>-2.7484999999999999</v>
      </c>
      <c r="K612" s="177">
        <v>0.66890000000000005</v>
      </c>
      <c r="L612" s="177">
        <v>15.492599999999999</v>
      </c>
      <c r="M612" s="177">
        <v>1.7934000000000001</v>
      </c>
      <c r="N612" s="177">
        <v>0.5948</v>
      </c>
      <c r="O612" s="177">
        <v>16.146599999999999</v>
      </c>
      <c r="P612" s="177">
        <v>11.7539</v>
      </c>
      <c r="Q612" s="177">
        <v>15.9511</v>
      </c>
      <c r="R612" s="177">
        <v>16.388400000000001</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44918</v>
      </c>
      <c r="E613" s="177">
        <v>74.525999999999996</v>
      </c>
      <c r="F613" s="177">
        <v>-2.3660000000000001</v>
      </c>
      <c r="G613" s="177">
        <v>-4.1662999999999997</v>
      </c>
      <c r="H613" s="177">
        <v>-3.4350000000000001</v>
      </c>
      <c r="I613" s="177">
        <v>-4.6580000000000004</v>
      </c>
      <c r="J613" s="177">
        <v>-2.2597</v>
      </c>
      <c r="K613" s="177">
        <v>0.9345</v>
      </c>
      <c r="L613" s="177">
        <v>16.864999999999998</v>
      </c>
      <c r="M613" s="177">
        <v>4.7228000000000003</v>
      </c>
      <c r="N613" s="177">
        <v>5.5937999999999999</v>
      </c>
      <c r="O613" s="177">
        <v>16.903700000000001</v>
      </c>
      <c r="P613" s="177">
        <v>11.545400000000001</v>
      </c>
      <c r="Q613" s="177">
        <v>12.4689</v>
      </c>
      <c r="R613" s="177">
        <v>18.917100000000001</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44918</v>
      </c>
      <c r="E614" s="177">
        <v>84.619</v>
      </c>
      <c r="F614" s="177">
        <v>-2.3631000000000002</v>
      </c>
      <c r="G614" s="177">
        <v>-4.1546000000000003</v>
      </c>
      <c r="H614" s="177">
        <v>-3.4085000000000001</v>
      </c>
      <c r="I614" s="177">
        <v>-4.6074000000000002</v>
      </c>
      <c r="J614" s="177">
        <v>-2.1518999999999999</v>
      </c>
      <c r="K614" s="177">
        <v>1.2746</v>
      </c>
      <c r="L614" s="177">
        <v>17.647300000000001</v>
      </c>
      <c r="M614" s="177">
        <v>5.7789999999999999</v>
      </c>
      <c r="N614" s="177">
        <v>7.0273000000000003</v>
      </c>
      <c r="O614" s="177">
        <v>18.4588</v>
      </c>
      <c r="P614" s="177">
        <v>12.948499999999999</v>
      </c>
      <c r="Q614" s="177">
        <v>15.3637</v>
      </c>
      <c r="R614" s="177">
        <v>20.531600000000001</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44918</v>
      </c>
      <c r="E615" s="177">
        <v>106.786</v>
      </c>
      <c r="F615" s="177">
        <v>-1.9435</v>
      </c>
      <c r="G615" s="177">
        <v>-3.8666999999999998</v>
      </c>
      <c r="H615" s="177">
        <v>-3.2936999999999999</v>
      </c>
      <c r="I615" s="177">
        <v>-4.8631000000000002</v>
      </c>
      <c r="J615" s="177">
        <v>-3.7166999999999999</v>
      </c>
      <c r="K615" s="177">
        <v>-3.8620999999999999</v>
      </c>
      <c r="L615" s="177">
        <v>10.818300000000001</v>
      </c>
      <c r="M615" s="177">
        <v>-0.53459999999999996</v>
      </c>
      <c r="N615" s="177">
        <v>-1.1724000000000001</v>
      </c>
      <c r="O615" s="177">
        <v>10.9429</v>
      </c>
      <c r="P615" s="177">
        <v>9.3117999999999999</v>
      </c>
      <c r="Q615" s="177">
        <v>13.5656</v>
      </c>
      <c r="R615" s="177">
        <v>12.621700000000001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1834</v>
      </c>
      <c r="C616" s="173">
        <v>100865</v>
      </c>
      <c r="D616" s="176">
        <v>44918</v>
      </c>
      <c r="E616" s="177">
        <v>96.347200000000001</v>
      </c>
      <c r="F616" s="177">
        <v>-1.9461999999999999</v>
      </c>
      <c r="G616" s="177">
        <v>-3.8748</v>
      </c>
      <c r="H616" s="177">
        <v>-3.3126000000000002</v>
      </c>
      <c r="I616" s="177">
        <v>-4.9002999999999997</v>
      </c>
      <c r="J616" s="177">
        <v>-3.7970000000000002</v>
      </c>
      <c r="K616" s="177">
        <v>-4.1052</v>
      </c>
      <c r="L616" s="177">
        <v>10.2508</v>
      </c>
      <c r="M616" s="177">
        <v>-1.3333999999999999</v>
      </c>
      <c r="N616" s="177">
        <v>-2.2656999999999998</v>
      </c>
      <c r="O616" s="177">
        <v>9.6022999999999996</v>
      </c>
      <c r="P616" s="177">
        <v>8.0372000000000003</v>
      </c>
      <c r="Q616" s="177">
        <v>9.4421999999999997</v>
      </c>
      <c r="R616" s="177">
        <v>11.290699999999999</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44918</v>
      </c>
      <c r="E617" s="177">
        <v>21.2014</v>
      </c>
      <c r="F617" s="177">
        <v>-1.7963</v>
      </c>
      <c r="G617" s="177">
        <v>-3.4518</v>
      </c>
      <c r="H617" s="177">
        <v>-3.1457000000000002</v>
      </c>
      <c r="I617" s="177">
        <v>-4.1219999999999999</v>
      </c>
      <c r="J617" s="177">
        <v>-2.8323</v>
      </c>
      <c r="K617" s="177">
        <v>1.2748999999999999</v>
      </c>
      <c r="L617" s="177">
        <v>15.2494</v>
      </c>
      <c r="M617" s="177">
        <v>3.6034000000000002</v>
      </c>
      <c r="N617" s="177">
        <v>3.8159999999999998</v>
      </c>
      <c r="O617" s="177">
        <v>18.500499999999999</v>
      </c>
      <c r="P617" s="177">
        <v>10.375500000000001</v>
      </c>
      <c r="Q617" s="177">
        <v>12.9222</v>
      </c>
      <c r="R617" s="177">
        <v>21.340399999999999</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44918</v>
      </c>
      <c r="E618" s="177">
        <v>18.831700000000001</v>
      </c>
      <c r="F618" s="177">
        <v>-1.8006</v>
      </c>
      <c r="G618" s="177">
        <v>-3.4658000000000002</v>
      </c>
      <c r="H618" s="177">
        <v>-3.1779000000000002</v>
      </c>
      <c r="I618" s="177">
        <v>-4.1852999999999998</v>
      </c>
      <c r="J618" s="177">
        <v>-2.9708999999999999</v>
      </c>
      <c r="K618" s="177">
        <v>0.83750000000000002</v>
      </c>
      <c r="L618" s="177">
        <v>14.2485</v>
      </c>
      <c r="M618" s="177">
        <v>2.2467000000000001</v>
      </c>
      <c r="N618" s="177">
        <v>2.0213000000000001</v>
      </c>
      <c r="O618" s="177">
        <v>16.513400000000001</v>
      </c>
      <c r="P618" s="177">
        <v>8.4068000000000005</v>
      </c>
      <c r="Q618" s="177">
        <v>10.7783</v>
      </c>
      <c r="R618" s="177">
        <v>19.3004</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44918</v>
      </c>
      <c r="E619" s="177">
        <v>33.750999999999998</v>
      </c>
      <c r="F619" s="177">
        <v>-2.1795</v>
      </c>
      <c r="G619" s="177">
        <v>-3.9746000000000001</v>
      </c>
      <c r="H619" s="177">
        <v>-3.7555999999999998</v>
      </c>
      <c r="I619" s="177">
        <v>-4.7039999999999997</v>
      </c>
      <c r="J619" s="177">
        <v>-2.6646999999999998</v>
      </c>
      <c r="K619" s="177">
        <v>0.96930000000000005</v>
      </c>
      <c r="L619" s="177">
        <v>12.327400000000001</v>
      </c>
      <c r="M619" s="177">
        <v>2.3656999999999999</v>
      </c>
      <c r="N619" s="177">
        <v>0.69820000000000004</v>
      </c>
      <c r="O619" s="177">
        <v>18.8279</v>
      </c>
      <c r="P619" s="177">
        <v>14.1234</v>
      </c>
      <c r="Q619" s="177">
        <v>19.0031</v>
      </c>
      <c r="R619" s="177">
        <v>18.203600000000002</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44918</v>
      </c>
      <c r="E620" s="177">
        <v>30.608000000000001</v>
      </c>
      <c r="F620" s="177">
        <v>-2.1827000000000001</v>
      </c>
      <c r="G620" s="177">
        <v>-3.9839000000000002</v>
      </c>
      <c r="H620" s="177">
        <v>-3.7757000000000001</v>
      </c>
      <c r="I620" s="177">
        <v>-4.7428999999999997</v>
      </c>
      <c r="J620" s="177">
        <v>-2.7545999999999999</v>
      </c>
      <c r="K620" s="177">
        <v>0.68089999999999995</v>
      </c>
      <c r="L620" s="177">
        <v>11.6836</v>
      </c>
      <c r="M620" s="177">
        <v>1.4786999999999999</v>
      </c>
      <c r="N620" s="177">
        <v>-0.48770000000000002</v>
      </c>
      <c r="O620" s="177">
        <v>17.228400000000001</v>
      </c>
      <c r="P620" s="177">
        <v>12.5548</v>
      </c>
      <c r="Q620" s="177">
        <v>17.350899999999999</v>
      </c>
      <c r="R620" s="177">
        <v>16.7043</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44918</v>
      </c>
      <c r="E621" s="177">
        <v>29.7075</v>
      </c>
      <c r="F621" s="177">
        <v>-2.3020999999999998</v>
      </c>
      <c r="G621" s="177">
        <v>-4.0505000000000004</v>
      </c>
      <c r="H621" s="177">
        <v>-3.6261999999999999</v>
      </c>
      <c r="I621" s="177">
        <v>-4.9156000000000004</v>
      </c>
      <c r="J621" s="177">
        <v>-2.1695000000000002</v>
      </c>
      <c r="K621" s="177">
        <v>2.3296000000000001</v>
      </c>
      <c r="L621" s="177">
        <v>19.1919</v>
      </c>
      <c r="M621" s="177">
        <v>8.9824000000000002</v>
      </c>
      <c r="N621" s="177">
        <v>1.6607000000000001</v>
      </c>
      <c r="O621" s="177">
        <v>14.133900000000001</v>
      </c>
      <c r="P621" s="177">
        <v>9.4915000000000003</v>
      </c>
      <c r="Q621" s="177">
        <v>14.7255</v>
      </c>
      <c r="R621" s="177">
        <v>17.713899999999999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44918</v>
      </c>
      <c r="E622" s="177">
        <v>26.7394</v>
      </c>
      <c r="F622" s="177">
        <v>-2.3054000000000001</v>
      </c>
      <c r="G622" s="177">
        <v>-4.0601000000000003</v>
      </c>
      <c r="H622" s="177">
        <v>-3.6490999999999998</v>
      </c>
      <c r="I622" s="177">
        <v>-4.9603999999999999</v>
      </c>
      <c r="J622" s="177">
        <v>-2.2686000000000002</v>
      </c>
      <c r="K622" s="177">
        <v>2.0082</v>
      </c>
      <c r="L622" s="177">
        <v>18.436499999999999</v>
      </c>
      <c r="M622" s="177">
        <v>7.9642999999999997</v>
      </c>
      <c r="N622" s="177">
        <v>0.42480000000000001</v>
      </c>
      <c r="O622" s="177">
        <v>12.6677</v>
      </c>
      <c r="P622" s="177">
        <v>8.0983000000000001</v>
      </c>
      <c r="Q622" s="177">
        <v>13.212</v>
      </c>
      <c r="R622" s="177">
        <v>16.242799999999999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1903</v>
      </c>
      <c r="C623" s="173">
        <v>135654</v>
      </c>
      <c r="D623" s="176">
        <v>44918</v>
      </c>
      <c r="E623" s="177">
        <v>22.5123</v>
      </c>
      <c r="F623" s="177">
        <v>-2.3069000000000002</v>
      </c>
      <c r="G623" s="177">
        <v>-4.3406000000000002</v>
      </c>
      <c r="H623" s="177">
        <v>-4.2274000000000003</v>
      </c>
      <c r="I623" s="177">
        <v>-4.8247</v>
      </c>
      <c r="J623" s="177">
        <v>-3.1404000000000001</v>
      </c>
      <c r="K623" s="177">
        <v>7.3800000000000004E-2</v>
      </c>
      <c r="L623" s="177">
        <v>13.4618</v>
      </c>
      <c r="M623" s="177">
        <v>2.3235000000000001</v>
      </c>
      <c r="N623" s="177">
        <v>-1.2198</v>
      </c>
      <c r="O623" s="177">
        <v>12.449299999999999</v>
      </c>
      <c r="P623" s="177">
        <v>8.4609000000000005</v>
      </c>
      <c r="Q623" s="177">
        <v>12.316700000000001</v>
      </c>
      <c r="R623" s="177">
        <v>14.595599999999999</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1904</v>
      </c>
      <c r="C624" s="173">
        <v>135655</v>
      </c>
      <c r="D624" s="176">
        <v>44918</v>
      </c>
      <c r="E624" s="177">
        <v>19.9377</v>
      </c>
      <c r="F624" s="177">
        <v>-2.3121</v>
      </c>
      <c r="G624" s="177">
        <v>-4.3563000000000001</v>
      </c>
      <c r="H624" s="177">
        <v>-4.2634999999999996</v>
      </c>
      <c r="I624" s="177">
        <v>-4.8955000000000002</v>
      </c>
      <c r="J624" s="177">
        <v>-3.2944</v>
      </c>
      <c r="K624" s="177">
        <v>-0.40910000000000002</v>
      </c>
      <c r="L624" s="177">
        <v>12.374499999999999</v>
      </c>
      <c r="M624" s="177">
        <v>0.8085</v>
      </c>
      <c r="N624" s="177">
        <v>-3.1345999999999998</v>
      </c>
      <c r="O624" s="177">
        <v>10.3765</v>
      </c>
      <c r="P624" s="177">
        <v>6.5391000000000004</v>
      </c>
      <c r="Q624" s="177">
        <v>10.3811</v>
      </c>
      <c r="R624" s="177">
        <v>12.402100000000001</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44918</v>
      </c>
      <c r="E625" s="177">
        <v>79.332300000000004</v>
      </c>
      <c r="F625" s="177">
        <v>-2.2198000000000002</v>
      </c>
      <c r="G625" s="177">
        <v>-4.0221999999999998</v>
      </c>
      <c r="H625" s="177">
        <v>-3.7780999999999998</v>
      </c>
      <c r="I625" s="177">
        <v>-4.7037000000000004</v>
      </c>
      <c r="J625" s="177">
        <v>-2.6375000000000002</v>
      </c>
      <c r="K625" s="177">
        <v>1.0545</v>
      </c>
      <c r="L625" s="177">
        <v>16.323</v>
      </c>
      <c r="M625" s="177">
        <v>4.6738</v>
      </c>
      <c r="N625" s="177">
        <v>5.6017999999999999</v>
      </c>
      <c r="O625" s="177">
        <v>13.150600000000001</v>
      </c>
      <c r="P625" s="177">
        <v>3.0024000000000002</v>
      </c>
      <c r="Q625" s="177">
        <v>12.744300000000001</v>
      </c>
      <c r="R625" s="177">
        <v>21.249700000000001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44918</v>
      </c>
      <c r="E626" s="177">
        <v>85.593800000000002</v>
      </c>
      <c r="F626" s="177">
        <v>-2.218</v>
      </c>
      <c r="G626" s="177">
        <v>-4.0170000000000003</v>
      </c>
      <c r="H626" s="177">
        <v>-3.766</v>
      </c>
      <c r="I626" s="177">
        <v>-4.6816000000000004</v>
      </c>
      <c r="J626" s="177">
        <v>-2.5876000000000001</v>
      </c>
      <c r="K626" s="177">
        <v>1.2159</v>
      </c>
      <c r="L626" s="177">
        <v>16.761700000000001</v>
      </c>
      <c r="M626" s="177">
        <v>5.2809999999999997</v>
      </c>
      <c r="N626" s="177">
        <v>6.3981000000000003</v>
      </c>
      <c r="O626" s="177">
        <v>13.974299999999999</v>
      </c>
      <c r="P626" s="177">
        <v>3.7911000000000001</v>
      </c>
      <c r="Q626" s="177">
        <v>13.2163</v>
      </c>
      <c r="R626" s="177">
        <v>22.1404</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44918</v>
      </c>
      <c r="E627" s="177">
        <v>20.364899999999999</v>
      </c>
      <c r="F627" s="177">
        <v>-1.9759</v>
      </c>
      <c r="G627" s="177">
        <v>-3.2381000000000002</v>
      </c>
      <c r="H627" s="177">
        <v>-2.7204000000000002</v>
      </c>
      <c r="I627" s="177">
        <v>-3.3552</v>
      </c>
      <c r="J627" s="177">
        <v>-3.6697000000000002</v>
      </c>
      <c r="K627" s="177">
        <v>0.5575</v>
      </c>
      <c r="L627" s="177">
        <v>13.733499999999999</v>
      </c>
      <c r="M627" s="177">
        <v>6.7858000000000001</v>
      </c>
      <c r="N627" s="177">
        <v>6.8059000000000003</v>
      </c>
      <c r="O627" s="177">
        <v>23.370200000000001</v>
      </c>
      <c r="P627" s="177"/>
      <c r="Q627" s="177">
        <v>23.122699999999998</v>
      </c>
      <c r="R627" s="177">
        <v>21.3644</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44918</v>
      </c>
      <c r="E628" s="177">
        <v>19.498899999999999</v>
      </c>
      <c r="F628" s="177">
        <v>-1.9796</v>
      </c>
      <c r="G628" s="177">
        <v>-3.2494999999999998</v>
      </c>
      <c r="H628" s="177">
        <v>-2.7462</v>
      </c>
      <c r="I628" s="177">
        <v>-3.4066999999999998</v>
      </c>
      <c r="J628" s="177">
        <v>-3.7799</v>
      </c>
      <c r="K628" s="177">
        <v>0.2097</v>
      </c>
      <c r="L628" s="177">
        <v>12.946099999999999</v>
      </c>
      <c r="M628" s="177">
        <v>5.6805000000000003</v>
      </c>
      <c r="N628" s="177">
        <v>5.3601999999999999</v>
      </c>
      <c r="O628" s="177">
        <v>21.7971</v>
      </c>
      <c r="P628" s="177"/>
      <c r="Q628" s="177">
        <v>21.567799999999998</v>
      </c>
      <c r="R628" s="177">
        <v>19.786999999999999</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1879</v>
      </c>
      <c r="C629" s="173">
        <v>135601</v>
      </c>
      <c r="D629" s="176">
        <v>44918</v>
      </c>
      <c r="E629" s="177">
        <v>26.73</v>
      </c>
      <c r="F629" s="177">
        <v>-1.9083000000000001</v>
      </c>
      <c r="G629" s="177">
        <v>-3.6757</v>
      </c>
      <c r="H629" s="177">
        <v>-3.2223000000000002</v>
      </c>
      <c r="I629" s="177">
        <v>-3.7450000000000001</v>
      </c>
      <c r="J629" s="177">
        <v>-1.9802</v>
      </c>
      <c r="K629" s="177">
        <v>3.1648000000000001</v>
      </c>
      <c r="L629" s="177">
        <v>15.3149</v>
      </c>
      <c r="M629" s="177">
        <v>4.2104999999999997</v>
      </c>
      <c r="N629" s="177">
        <v>6.1135000000000002</v>
      </c>
      <c r="O629" s="177">
        <v>20.002600000000001</v>
      </c>
      <c r="P629" s="177">
        <v>12.734500000000001</v>
      </c>
      <c r="Q629" s="177">
        <v>14.991899999999999</v>
      </c>
      <c r="R629" s="177">
        <v>21.7254</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1880</v>
      </c>
      <c r="C630" s="173">
        <v>135598</v>
      </c>
      <c r="D630" s="176">
        <v>44918</v>
      </c>
      <c r="E630" s="177">
        <v>24.28</v>
      </c>
      <c r="F630" s="177">
        <v>-1.899</v>
      </c>
      <c r="G630" s="177">
        <v>-3.6507999999999998</v>
      </c>
      <c r="H630" s="177">
        <v>-3.2284000000000002</v>
      </c>
      <c r="I630" s="177">
        <v>-3.7654000000000001</v>
      </c>
      <c r="J630" s="177">
        <v>-2.0573000000000001</v>
      </c>
      <c r="K630" s="177">
        <v>2.7942</v>
      </c>
      <c r="L630" s="177">
        <v>14.474299999999999</v>
      </c>
      <c r="M630" s="177">
        <v>3.056</v>
      </c>
      <c r="N630" s="177">
        <v>4.5650000000000004</v>
      </c>
      <c r="O630" s="177">
        <v>18.458100000000002</v>
      </c>
      <c r="P630" s="177">
        <v>11.062900000000001</v>
      </c>
      <c r="Q630" s="177">
        <v>13.432</v>
      </c>
      <c r="R630" s="177">
        <v>20.146599999999999</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44918</v>
      </c>
      <c r="E633" s="177">
        <v>235.75880000000001</v>
      </c>
      <c r="F633" s="177">
        <v>-4.0288000000000004</v>
      </c>
      <c r="G633" s="177">
        <v>-7.1295999999999999</v>
      </c>
      <c r="H633" s="177">
        <v>-6.6117999999999997</v>
      </c>
      <c r="I633" s="177">
        <v>-7.8947000000000003</v>
      </c>
      <c r="J633" s="177">
        <v>-5.5176999999999996</v>
      </c>
      <c r="K633" s="177">
        <v>-4.9268999999999998</v>
      </c>
      <c r="L633" s="177">
        <v>18.777200000000001</v>
      </c>
      <c r="M633" s="177">
        <v>8.2164999999999999</v>
      </c>
      <c r="N633" s="177">
        <v>7.4173</v>
      </c>
      <c r="O633" s="177">
        <v>35.953400000000002</v>
      </c>
      <c r="P633" s="177">
        <v>20.033899999999999</v>
      </c>
      <c r="Q633" s="177">
        <v>14.9055</v>
      </c>
      <c r="R633" s="177">
        <v>32.138800000000003</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44918</v>
      </c>
      <c r="E634" s="177">
        <v>256.25209999999998</v>
      </c>
      <c r="F634" s="177">
        <v>-4.0244</v>
      </c>
      <c r="G634" s="177">
        <v>-7.1167999999999996</v>
      </c>
      <c r="H634" s="177">
        <v>-6.5823999999999998</v>
      </c>
      <c r="I634" s="177">
        <v>-7.8362999999999996</v>
      </c>
      <c r="J634" s="177">
        <v>-5.3891</v>
      </c>
      <c r="K634" s="177">
        <v>-4.5922999999999998</v>
      </c>
      <c r="L634" s="177">
        <v>19.720800000000001</v>
      </c>
      <c r="M634" s="177">
        <v>9.5710999999999995</v>
      </c>
      <c r="N634" s="177">
        <v>9.2782</v>
      </c>
      <c r="O634" s="177">
        <v>38.552399999999999</v>
      </c>
      <c r="P634" s="177">
        <v>21.838100000000001</v>
      </c>
      <c r="Q634" s="177">
        <v>20.748899999999999</v>
      </c>
      <c r="R634" s="177">
        <v>34.7074</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44918</v>
      </c>
      <c r="E635" s="177">
        <v>79.7</v>
      </c>
      <c r="F635" s="177">
        <v>-1.8230999999999999</v>
      </c>
      <c r="G635" s="177">
        <v>-3.1474000000000002</v>
      </c>
      <c r="H635" s="177">
        <v>-2.6387</v>
      </c>
      <c r="I635" s="177">
        <v>-3.4056000000000002</v>
      </c>
      <c r="J635" s="177">
        <v>-1.7746999999999999</v>
      </c>
      <c r="K635" s="177">
        <v>2.3237999999999999</v>
      </c>
      <c r="L635" s="177">
        <v>13.987399999999999</v>
      </c>
      <c r="M635" s="177">
        <v>6.3234000000000004</v>
      </c>
      <c r="N635" s="177">
        <v>6.8507999999999996</v>
      </c>
      <c r="O635" s="177">
        <v>14.466900000000001</v>
      </c>
      <c r="P635" s="177">
        <v>8.3493999999999993</v>
      </c>
      <c r="Q635" s="177">
        <v>15.9717</v>
      </c>
      <c r="R635" s="177">
        <v>16.2654</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44918</v>
      </c>
      <c r="E636" s="177">
        <v>77.94</v>
      </c>
      <c r="F636" s="177">
        <v>-1.8264</v>
      </c>
      <c r="G636" s="177">
        <v>-3.1560999999999999</v>
      </c>
      <c r="H636" s="177">
        <v>-2.6480000000000001</v>
      </c>
      <c r="I636" s="177">
        <v>-3.4201000000000001</v>
      </c>
      <c r="J636" s="177">
        <v>-1.8141</v>
      </c>
      <c r="K636" s="177">
        <v>2.2029999999999998</v>
      </c>
      <c r="L636" s="177">
        <v>13.698</v>
      </c>
      <c r="M636" s="177">
        <v>5.9255000000000004</v>
      </c>
      <c r="N636" s="177">
        <v>6.3155999999999999</v>
      </c>
      <c r="O636" s="177">
        <v>13.905200000000001</v>
      </c>
      <c r="P636" s="177">
        <v>7.8954000000000004</v>
      </c>
      <c r="Q636" s="177">
        <v>15.6153</v>
      </c>
      <c r="R636" s="177">
        <v>15.7029</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44918</v>
      </c>
      <c r="E637" s="177">
        <v>246.08690000000001</v>
      </c>
      <c r="F637" s="177">
        <v>-2.5943000000000001</v>
      </c>
      <c r="G637" s="177">
        <v>-4.7500999999999998</v>
      </c>
      <c r="H637" s="177">
        <v>-4.2068000000000003</v>
      </c>
      <c r="I637" s="177">
        <v>-5.0598999999999998</v>
      </c>
      <c r="J637" s="177">
        <v>-2.6326999999999998</v>
      </c>
      <c r="K637" s="177">
        <v>2.2048999999999999</v>
      </c>
      <c r="L637" s="177">
        <v>16.731000000000002</v>
      </c>
      <c r="M637" s="177">
        <v>8.1766000000000005</v>
      </c>
      <c r="N637" s="177">
        <v>6.2796000000000003</v>
      </c>
      <c r="O637" s="177">
        <v>18.035499999999999</v>
      </c>
      <c r="P637" s="177">
        <v>9.8719999999999999</v>
      </c>
      <c r="Q637" s="177">
        <v>13.8276</v>
      </c>
      <c r="R637" s="177">
        <v>19.0044</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44918</v>
      </c>
      <c r="E638" s="177">
        <v>719.54288234488604</v>
      </c>
      <c r="F638" s="177">
        <v>-2.5958999999999999</v>
      </c>
      <c r="G638" s="177">
        <v>-4.7545999999999999</v>
      </c>
      <c r="H638" s="177">
        <v>-4.2173999999999996</v>
      </c>
      <c r="I638" s="177">
        <v>-5.0814000000000004</v>
      </c>
      <c r="J638" s="177">
        <v>-2.6804000000000001</v>
      </c>
      <c r="K638" s="177">
        <v>2.048</v>
      </c>
      <c r="L638" s="177">
        <v>16.381399999999999</v>
      </c>
      <c r="M638" s="177">
        <v>7.6920999999999999</v>
      </c>
      <c r="N638" s="177">
        <v>5.6321000000000003</v>
      </c>
      <c r="O638" s="177">
        <v>17.308</v>
      </c>
      <c r="P638" s="177">
        <v>9.1682000000000006</v>
      </c>
      <c r="Q638" s="177">
        <v>15.457100000000001</v>
      </c>
      <c r="R638" s="177">
        <v>18.2698</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44918</v>
      </c>
      <c r="E639" s="177">
        <v>26.816299999999998</v>
      </c>
      <c r="F639" s="177">
        <v>-2.5169999999999999</v>
      </c>
      <c r="G639" s="177">
        <v>-4.7073999999999998</v>
      </c>
      <c r="H639" s="177">
        <v>-4.5461999999999998</v>
      </c>
      <c r="I639" s="177">
        <v>-6.0698999999999996</v>
      </c>
      <c r="J639" s="177">
        <v>-5.1234000000000002</v>
      </c>
      <c r="K639" s="177">
        <v>-3.2604000000000002</v>
      </c>
      <c r="L639" s="177">
        <v>14.169700000000001</v>
      </c>
      <c r="M639" s="177">
        <v>2.2629000000000001</v>
      </c>
      <c r="N639" s="177">
        <v>3.3435000000000001</v>
      </c>
      <c r="O639" s="177">
        <v>23.180199999999999</v>
      </c>
      <c r="P639" s="177">
        <v>11.8256</v>
      </c>
      <c r="Q639" s="177">
        <v>13.4101</v>
      </c>
      <c r="R639" s="177">
        <v>23.961500000000001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44918</v>
      </c>
      <c r="E640" s="177">
        <v>26.022099999999998</v>
      </c>
      <c r="F640" s="177">
        <v>-2.5181</v>
      </c>
      <c r="G640" s="177">
        <v>-4.7103000000000002</v>
      </c>
      <c r="H640" s="177">
        <v>-4.5526</v>
      </c>
      <c r="I640" s="177">
        <v>-6.0827999999999998</v>
      </c>
      <c r="J640" s="177">
        <v>-5.1506999999999996</v>
      </c>
      <c r="K640" s="177">
        <v>-3.3448000000000002</v>
      </c>
      <c r="L640" s="177">
        <v>13.9696</v>
      </c>
      <c r="M640" s="177">
        <v>1.9963</v>
      </c>
      <c r="N640" s="177">
        <v>2.9807000000000001</v>
      </c>
      <c r="O640" s="177">
        <v>22.749300000000002</v>
      </c>
      <c r="P640" s="177">
        <v>11.2507</v>
      </c>
      <c r="Q640" s="177">
        <v>12.9777</v>
      </c>
      <c r="R640" s="177">
        <v>23.525500000000001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44918</v>
      </c>
      <c r="E641" s="177">
        <v>28.0504</v>
      </c>
      <c r="F641" s="177">
        <v>-2.5283000000000002</v>
      </c>
      <c r="G641" s="177">
        <v>-4.7279</v>
      </c>
      <c r="H641" s="177">
        <v>-4.6025</v>
      </c>
      <c r="I641" s="177">
        <v>-6.1307</v>
      </c>
      <c r="J641" s="177">
        <v>-5.2812000000000001</v>
      </c>
      <c r="K641" s="177">
        <v>-3.4207000000000001</v>
      </c>
      <c r="L641" s="177">
        <v>13.287800000000001</v>
      </c>
      <c r="M641" s="177">
        <v>1.7302999999999999</v>
      </c>
      <c r="N641" s="177">
        <v>2.3868</v>
      </c>
      <c r="O641" s="177">
        <v>23.555800000000001</v>
      </c>
      <c r="P641" s="177">
        <v>12.5174</v>
      </c>
      <c r="Q641" s="177">
        <v>14.23</v>
      </c>
      <c r="R641" s="177">
        <v>22.990400000000001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44918</v>
      </c>
      <c r="E642" s="177">
        <v>27.2288</v>
      </c>
      <c r="F642" s="177">
        <v>-2.5291000000000001</v>
      </c>
      <c r="G642" s="177">
        <v>-4.7308000000000003</v>
      </c>
      <c r="H642" s="177">
        <v>-4.6086</v>
      </c>
      <c r="I642" s="177">
        <v>-6.1432000000000002</v>
      </c>
      <c r="J642" s="177">
        <v>-5.3083</v>
      </c>
      <c r="K642" s="177">
        <v>-3.5049000000000001</v>
      </c>
      <c r="L642" s="177">
        <v>13.0905</v>
      </c>
      <c r="M642" s="177">
        <v>1.4656</v>
      </c>
      <c r="N642" s="177">
        <v>2.0325000000000002</v>
      </c>
      <c r="O642" s="177">
        <v>23.129200000000001</v>
      </c>
      <c r="P642" s="177">
        <v>11.952500000000001</v>
      </c>
      <c r="Q642" s="177">
        <v>13.792</v>
      </c>
      <c r="R642" s="177">
        <v>22.563099999999999</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44918</v>
      </c>
      <c r="E643" s="177">
        <v>28.3079</v>
      </c>
      <c r="F643" s="177">
        <v>-2.4992000000000001</v>
      </c>
      <c r="G643" s="177">
        <v>-4.7129000000000003</v>
      </c>
      <c r="H643" s="177">
        <v>-4.5370999999999997</v>
      </c>
      <c r="I643" s="177">
        <v>-6.0754999999999999</v>
      </c>
      <c r="J643" s="177">
        <v>-5.0732999999999997</v>
      </c>
      <c r="K643" s="177">
        <v>-3.2029999999999998</v>
      </c>
      <c r="L643" s="177">
        <v>14.2881</v>
      </c>
      <c r="M643" s="177">
        <v>2.6076000000000001</v>
      </c>
      <c r="N643" s="177">
        <v>4.0479000000000003</v>
      </c>
      <c r="O643" s="177">
        <v>24.5044</v>
      </c>
      <c r="P643" s="177">
        <v>13.453900000000001</v>
      </c>
      <c r="Q643" s="177">
        <v>16.709399999999999</v>
      </c>
      <c r="R643" s="177">
        <v>24.540500000000002</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44918</v>
      </c>
      <c r="E644" s="177">
        <v>26.8245</v>
      </c>
      <c r="F644" s="177">
        <v>-2.5003000000000002</v>
      </c>
      <c r="G644" s="177">
        <v>-4.7161999999999997</v>
      </c>
      <c r="H644" s="177">
        <v>-4.5449000000000002</v>
      </c>
      <c r="I644" s="177">
        <v>-6.0914999999999999</v>
      </c>
      <c r="J644" s="177">
        <v>-5.1082000000000001</v>
      </c>
      <c r="K644" s="177">
        <v>-3.3113999999999999</v>
      </c>
      <c r="L644" s="177">
        <v>14.030799999999999</v>
      </c>
      <c r="M644" s="177">
        <v>2.2614000000000001</v>
      </c>
      <c r="N644" s="177">
        <v>3.5819000000000001</v>
      </c>
      <c r="O644" s="177">
        <v>23.9297</v>
      </c>
      <c r="P644" s="177">
        <v>12.761799999999999</v>
      </c>
      <c r="Q644" s="177">
        <v>15.7803</v>
      </c>
      <c r="R644" s="177">
        <v>23.979700000000001</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44918</v>
      </c>
      <c r="E645" s="177">
        <v>31.891400000000001</v>
      </c>
      <c r="F645" s="177">
        <v>-2.1640000000000001</v>
      </c>
      <c r="G645" s="177">
        <v>-3.9009999999999998</v>
      </c>
      <c r="H645" s="177">
        <v>-3.4906999999999999</v>
      </c>
      <c r="I645" s="177">
        <v>-4.4564000000000004</v>
      </c>
      <c r="J645" s="177">
        <v>-3.4615</v>
      </c>
      <c r="K645" s="177">
        <v>-3.0261999999999998</v>
      </c>
      <c r="L645" s="177">
        <v>12.951499999999999</v>
      </c>
      <c r="M645" s="177">
        <v>4.0217000000000001</v>
      </c>
      <c r="N645" s="177">
        <v>5.2431000000000001</v>
      </c>
      <c r="O645" s="177">
        <v>30.380500000000001</v>
      </c>
      <c r="P645" s="177">
        <v>18.284199999999998</v>
      </c>
      <c r="Q645" s="177">
        <v>22.415400000000002</v>
      </c>
      <c r="R645" s="177">
        <v>30.163399999999999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44918</v>
      </c>
      <c r="E646" s="177">
        <v>30.726800000000001</v>
      </c>
      <c r="F646" s="177">
        <v>-2.1650999999999998</v>
      </c>
      <c r="G646" s="177">
        <v>-3.9045999999999998</v>
      </c>
      <c r="H646" s="177">
        <v>-3.4990000000000001</v>
      </c>
      <c r="I646" s="177">
        <v>-4.4728000000000003</v>
      </c>
      <c r="J646" s="177">
        <v>-3.4971000000000001</v>
      </c>
      <c r="K646" s="177">
        <v>-3.1345000000000001</v>
      </c>
      <c r="L646" s="177">
        <v>12.696899999999999</v>
      </c>
      <c r="M646" s="177">
        <v>3.6701999999999999</v>
      </c>
      <c r="N646" s="177">
        <v>4.7713000000000001</v>
      </c>
      <c r="O646" s="177">
        <v>29.771100000000001</v>
      </c>
      <c r="P646" s="177">
        <v>17.564900000000002</v>
      </c>
      <c r="Q646" s="177">
        <v>21.623799999999999</v>
      </c>
      <c r="R646" s="177">
        <v>29.577100000000002</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44918</v>
      </c>
      <c r="E647" s="177">
        <v>17.157900000000001</v>
      </c>
      <c r="F647" s="177">
        <v>-1.5447</v>
      </c>
      <c r="G647" s="177">
        <v>-2.6254</v>
      </c>
      <c r="H647" s="177">
        <v>-1.8853</v>
      </c>
      <c r="I647" s="177">
        <v>-3.4178999999999999</v>
      </c>
      <c r="J647" s="177">
        <v>-3.1398999999999999</v>
      </c>
      <c r="K647" s="177">
        <v>-0.2651</v>
      </c>
      <c r="L647" s="177">
        <v>12.168799999999999</v>
      </c>
      <c r="M647" s="177">
        <v>1.3634999999999999</v>
      </c>
      <c r="N647" s="177">
        <v>2.6577000000000002</v>
      </c>
      <c r="O647" s="177">
        <v>16.222999999999999</v>
      </c>
      <c r="P647" s="177"/>
      <c r="Q647" s="177">
        <v>12.0497</v>
      </c>
      <c r="R647" s="177">
        <v>18.260100000000001</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44918</v>
      </c>
      <c r="E648" s="177">
        <v>16.6675</v>
      </c>
      <c r="F648" s="177">
        <v>-1.5458000000000001</v>
      </c>
      <c r="G648" s="177">
        <v>-2.6282999999999999</v>
      </c>
      <c r="H648" s="177">
        <v>-1.893</v>
      </c>
      <c r="I648" s="177">
        <v>-3.4327999999999999</v>
      </c>
      <c r="J648" s="177">
        <v>-3.1718999999999999</v>
      </c>
      <c r="K648" s="177">
        <v>-0.36459999999999998</v>
      </c>
      <c r="L648" s="177">
        <v>11.9443</v>
      </c>
      <c r="M648" s="177">
        <v>1.0592999999999999</v>
      </c>
      <c r="N648" s="177">
        <v>2.2490000000000001</v>
      </c>
      <c r="O648" s="177">
        <v>15.6966</v>
      </c>
      <c r="P648" s="177"/>
      <c r="Q648" s="177">
        <v>11.367100000000001</v>
      </c>
      <c r="R648" s="177">
        <v>17.808399999999999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44918</v>
      </c>
      <c r="E649" s="177">
        <v>18.266500000000001</v>
      </c>
      <c r="F649" s="177">
        <v>-2.2863000000000002</v>
      </c>
      <c r="G649" s="177">
        <v>-4.0701000000000001</v>
      </c>
      <c r="H649" s="177">
        <v>-3.9171999999999998</v>
      </c>
      <c r="I649" s="177">
        <v>-4.4028999999999998</v>
      </c>
      <c r="J649" s="177">
        <v>-2.4777999999999998</v>
      </c>
      <c r="K649" s="177">
        <v>-3.1046999999999998</v>
      </c>
      <c r="L649" s="177">
        <v>14.2492</v>
      </c>
      <c r="M649" s="177">
        <v>3.8117000000000001</v>
      </c>
      <c r="N649" s="177">
        <v>1.2588999999999999</v>
      </c>
      <c r="O649" s="177">
        <v>17.638400000000001</v>
      </c>
      <c r="P649" s="177"/>
      <c r="Q649" s="177">
        <v>14.539</v>
      </c>
      <c r="R649" s="177">
        <v>16.668800000000001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44918</v>
      </c>
      <c r="E650" s="177">
        <v>17.749700000000001</v>
      </c>
      <c r="F650" s="177">
        <v>-2.2873000000000001</v>
      </c>
      <c r="G650" s="177">
        <v>-4.0728</v>
      </c>
      <c r="H650" s="177">
        <v>-3.9243000000000001</v>
      </c>
      <c r="I650" s="177">
        <v>-4.4173</v>
      </c>
      <c r="J650" s="177">
        <v>-2.5095000000000001</v>
      </c>
      <c r="K650" s="177">
        <v>-3.2023000000000001</v>
      </c>
      <c r="L650" s="177">
        <v>14.0191</v>
      </c>
      <c r="M650" s="177">
        <v>3.5015999999999998</v>
      </c>
      <c r="N650" s="177">
        <v>0.85629999999999995</v>
      </c>
      <c r="O650" s="177">
        <v>17.087399999999999</v>
      </c>
      <c r="P650" s="177"/>
      <c r="Q650" s="177">
        <v>13.800700000000001</v>
      </c>
      <c r="R650" s="177">
        <v>16.220099999999999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44918</v>
      </c>
      <c r="E652" s="177">
        <v>63.538800000000002</v>
      </c>
      <c r="F652" s="177">
        <v>-1.7419</v>
      </c>
      <c r="G652" s="177">
        <v>-3.2751999999999999</v>
      </c>
      <c r="H652" s="177">
        <v>-3.0379999999999998</v>
      </c>
      <c r="I652" s="177">
        <v>-4.1074000000000002</v>
      </c>
      <c r="J652" s="177">
        <v>-2.8852000000000002</v>
      </c>
      <c r="K652" s="177">
        <v>-2.5706000000000002</v>
      </c>
      <c r="L652" s="177">
        <v>14.299799999999999</v>
      </c>
      <c r="M652" s="177">
        <v>6.4021999999999997</v>
      </c>
      <c r="N652" s="177">
        <v>8.3117000000000001</v>
      </c>
      <c r="O652" s="177">
        <v>30.624700000000001</v>
      </c>
      <c r="P652" s="177">
        <v>20.38</v>
      </c>
      <c r="Q652" s="177">
        <v>23.545300000000001</v>
      </c>
      <c r="R652" s="177">
        <v>28.0457</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44918</v>
      </c>
      <c r="E653" s="177">
        <v>61.3187</v>
      </c>
      <c r="F653" s="177">
        <v>-1.7428999999999999</v>
      </c>
      <c r="G653" s="177">
        <v>-3.2784</v>
      </c>
      <c r="H653" s="177">
        <v>-3.0455000000000001</v>
      </c>
      <c r="I653" s="177">
        <v>-4.1220999999999997</v>
      </c>
      <c r="J653" s="177">
        <v>-2.9171</v>
      </c>
      <c r="K653" s="177">
        <v>-2.6676000000000002</v>
      </c>
      <c r="L653" s="177">
        <v>14.0709</v>
      </c>
      <c r="M653" s="177">
        <v>6.0831</v>
      </c>
      <c r="N653" s="177">
        <v>7.8818000000000001</v>
      </c>
      <c r="O653" s="177">
        <v>30.058</v>
      </c>
      <c r="P653" s="177">
        <v>19.679400000000001</v>
      </c>
      <c r="Q653" s="177">
        <v>23.043900000000001</v>
      </c>
      <c r="R653" s="177">
        <v>27.529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44918</v>
      </c>
      <c r="E654" s="177">
        <v>16.5289</v>
      </c>
      <c r="F654" s="177">
        <v>-2.1848999999999998</v>
      </c>
      <c r="G654" s="177">
        <v>-3.7164999999999999</v>
      </c>
      <c r="H654" s="177">
        <v>-3.0005999999999999</v>
      </c>
      <c r="I654" s="177">
        <v>-4.34</v>
      </c>
      <c r="J654" s="177">
        <v>-3.2707999999999999</v>
      </c>
      <c r="K654" s="177">
        <v>-0.47449999999999998</v>
      </c>
      <c r="L654" s="177">
        <v>13.159700000000001</v>
      </c>
      <c r="M654" s="177">
        <v>4.5948000000000002</v>
      </c>
      <c r="N654" s="177">
        <v>3.2385000000000002</v>
      </c>
      <c r="O654" s="177">
        <v>13.2715</v>
      </c>
      <c r="P654" s="177"/>
      <c r="Q654" s="177">
        <v>13.706099999999999</v>
      </c>
      <c r="R654" s="177">
        <v>12.186299999999999</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44918</v>
      </c>
      <c r="E655" s="177">
        <v>15.360900000000001</v>
      </c>
      <c r="F655" s="177">
        <v>-2.1898</v>
      </c>
      <c r="G655" s="177">
        <v>-3.7302</v>
      </c>
      <c r="H655" s="177">
        <v>-3.0337999999999998</v>
      </c>
      <c r="I655" s="177">
        <v>-4.4066000000000001</v>
      </c>
      <c r="J655" s="177">
        <v>-3.4142999999999999</v>
      </c>
      <c r="K655" s="177">
        <v>-0.91790000000000005</v>
      </c>
      <c r="L655" s="177">
        <v>12.152799999999999</v>
      </c>
      <c r="M655" s="177">
        <v>3.1922999999999999</v>
      </c>
      <c r="N655" s="177">
        <v>1.4040999999999999</v>
      </c>
      <c r="O655" s="177">
        <v>11.2143</v>
      </c>
      <c r="P655" s="177"/>
      <c r="Q655" s="177">
        <v>11.596</v>
      </c>
      <c r="R655" s="177">
        <v>10.1822</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44918</v>
      </c>
      <c r="E656" s="177">
        <v>150.67179999999999</v>
      </c>
      <c r="F656" s="177">
        <v>-2.3403</v>
      </c>
      <c r="G656" s="177">
        <v>-4.0838999999999999</v>
      </c>
      <c r="H656" s="177">
        <v>-3.6122000000000001</v>
      </c>
      <c r="I656" s="177">
        <v>-4.8160999999999996</v>
      </c>
      <c r="J656" s="177">
        <v>-3.3797000000000001</v>
      </c>
      <c r="K656" s="177">
        <v>-1.1573</v>
      </c>
      <c r="L656" s="177">
        <v>13.8523</v>
      </c>
      <c r="M656" s="177">
        <v>4.4551999999999996</v>
      </c>
      <c r="N656" s="177">
        <v>3.8483999999999998</v>
      </c>
      <c r="O656" s="177">
        <v>13.5321</v>
      </c>
      <c r="P656" s="177">
        <v>6.9447000000000001</v>
      </c>
      <c r="Q656" s="177">
        <v>14.7857</v>
      </c>
      <c r="R656" s="177">
        <v>17.3508</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44918</v>
      </c>
      <c r="E657" s="177">
        <v>157.37989999999999</v>
      </c>
      <c r="F657" s="177">
        <v>-2.339</v>
      </c>
      <c r="G657" s="177">
        <v>-4.0799000000000003</v>
      </c>
      <c r="H657" s="177">
        <v>-3.6027999999999998</v>
      </c>
      <c r="I657" s="177">
        <v>-4.7973999999999997</v>
      </c>
      <c r="J657" s="177">
        <v>-3.3388</v>
      </c>
      <c r="K657" s="177">
        <v>-1.0063</v>
      </c>
      <c r="L657" s="177">
        <v>14.216100000000001</v>
      </c>
      <c r="M657" s="177">
        <v>4.9683000000000002</v>
      </c>
      <c r="N657" s="177">
        <v>4.5267999999999997</v>
      </c>
      <c r="O657" s="177">
        <v>14.114599999999999</v>
      </c>
      <c r="P657" s="177">
        <v>7.4779</v>
      </c>
      <c r="Q657" s="177">
        <v>12.4754</v>
      </c>
      <c r="R657" s="177">
        <v>18.037400000000002</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44918</v>
      </c>
      <c r="E658" s="177">
        <v>19.1267</v>
      </c>
      <c r="F658" s="177">
        <v>-3.2118000000000002</v>
      </c>
      <c r="G658" s="177">
        <v>-6.3898999999999999</v>
      </c>
      <c r="H658" s="177">
        <v>-6.7031000000000001</v>
      </c>
      <c r="I658" s="177">
        <v>-7.4359000000000002</v>
      </c>
      <c r="J658" s="177">
        <v>-5.7820999999999998</v>
      </c>
      <c r="K658" s="177">
        <v>-6.4398</v>
      </c>
      <c r="L658" s="177">
        <v>13.9206</v>
      </c>
      <c r="M658" s="177">
        <v>1.2316</v>
      </c>
      <c r="N658" s="177">
        <v>2.7841999999999998</v>
      </c>
      <c r="O658" s="177">
        <v>28.053599999999999</v>
      </c>
      <c r="P658" s="177">
        <v>5.1784999999999997</v>
      </c>
      <c r="Q658" s="177">
        <v>11.2195</v>
      </c>
      <c r="R658" s="177">
        <v>33.167400000000001</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44918</v>
      </c>
      <c r="E659" s="177">
        <v>18.660599999999999</v>
      </c>
      <c r="F659" s="177">
        <v>-3.2122000000000002</v>
      </c>
      <c r="G659" s="177">
        <v>-6.3914</v>
      </c>
      <c r="H659" s="177">
        <v>-6.7062999999999997</v>
      </c>
      <c r="I659" s="177">
        <v>-7.4420999999999999</v>
      </c>
      <c r="J659" s="177">
        <v>-5.7954999999999997</v>
      </c>
      <c r="K659" s="177">
        <v>-6.4795999999999996</v>
      </c>
      <c r="L659" s="177">
        <v>13.823</v>
      </c>
      <c r="M659" s="177">
        <v>1.1102000000000001</v>
      </c>
      <c r="N659" s="177">
        <v>2.6175999999999999</v>
      </c>
      <c r="O659" s="177">
        <v>27.848199999999999</v>
      </c>
      <c r="P659" s="177">
        <v>4.9218999999999999</v>
      </c>
      <c r="Q659" s="177">
        <v>10.7705</v>
      </c>
      <c r="R659" s="177">
        <v>32.956299999999999</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44918</v>
      </c>
      <c r="E660" s="177">
        <v>16.419799999999999</v>
      </c>
      <c r="F660" s="177">
        <v>-3.2181999999999999</v>
      </c>
      <c r="G660" s="177">
        <v>-6.4009999999999998</v>
      </c>
      <c r="H660" s="177">
        <v>-6.7527999999999997</v>
      </c>
      <c r="I660" s="177">
        <v>-7.5415000000000001</v>
      </c>
      <c r="J660" s="177">
        <v>-5.9953000000000003</v>
      </c>
      <c r="K660" s="177">
        <v>-6.6054000000000004</v>
      </c>
      <c r="L660" s="177">
        <v>13.481</v>
      </c>
      <c r="M660" s="177">
        <v>0.89900000000000002</v>
      </c>
      <c r="N660" s="177">
        <v>2.3639999999999999</v>
      </c>
      <c r="O660" s="177">
        <v>28.218499999999999</v>
      </c>
      <c r="P660" s="177">
        <v>5.4462999999999999</v>
      </c>
      <c r="Q660" s="177">
        <v>9.0015999999999998</v>
      </c>
      <c r="R660" s="177">
        <v>34.01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44918</v>
      </c>
      <c r="E661" s="177">
        <v>16.104600000000001</v>
      </c>
      <c r="F661" s="177">
        <v>-3.2187000000000001</v>
      </c>
      <c r="G661" s="177">
        <v>-6.4017999999999997</v>
      </c>
      <c r="H661" s="177">
        <v>-6.7545999999999999</v>
      </c>
      <c r="I661" s="177">
        <v>-7.5453000000000001</v>
      </c>
      <c r="J661" s="177">
        <v>-6.0034999999999998</v>
      </c>
      <c r="K661" s="177">
        <v>-6.6313000000000004</v>
      </c>
      <c r="L661" s="177">
        <v>13.4191</v>
      </c>
      <c r="M661" s="177">
        <v>0.82069999999999999</v>
      </c>
      <c r="N661" s="177">
        <v>2.2572999999999999</v>
      </c>
      <c r="O661" s="177">
        <v>28.081600000000002</v>
      </c>
      <c r="P661" s="177">
        <v>5.1494999999999997</v>
      </c>
      <c r="Q661" s="177">
        <v>8.6349999999999998</v>
      </c>
      <c r="R661" s="177">
        <v>33.864400000000003</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44918</v>
      </c>
      <c r="E662" s="177">
        <v>16.123699999999999</v>
      </c>
      <c r="F662" s="177">
        <v>-3.1137999999999999</v>
      </c>
      <c r="G662" s="177">
        <v>-5.9481000000000002</v>
      </c>
      <c r="H662" s="177">
        <v>-6.2793999999999999</v>
      </c>
      <c r="I662" s="177">
        <v>-7.0171000000000001</v>
      </c>
      <c r="J662" s="177">
        <v>-5.5153999999999996</v>
      </c>
      <c r="K662" s="177">
        <v>-6.2499000000000002</v>
      </c>
      <c r="L662" s="177">
        <v>13.210699999999999</v>
      </c>
      <c r="M662" s="177">
        <v>0.20319999999999999</v>
      </c>
      <c r="N662" s="177">
        <v>1.4714</v>
      </c>
      <c r="O662" s="177">
        <v>28.560099999999998</v>
      </c>
      <c r="P662" s="177">
        <v>6.6669999999999998</v>
      </c>
      <c r="Q662" s="177">
        <v>9.1236999999999995</v>
      </c>
      <c r="R662" s="177">
        <v>33.975099999999998</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44918</v>
      </c>
      <c r="E663" s="177">
        <v>15.770799999999999</v>
      </c>
      <c r="F663" s="177">
        <v>-3.1147</v>
      </c>
      <c r="G663" s="177">
        <v>-5.9497999999999998</v>
      </c>
      <c r="H663" s="177">
        <v>-6.2828999999999997</v>
      </c>
      <c r="I663" s="177">
        <v>-7.0239000000000003</v>
      </c>
      <c r="J663" s="177">
        <v>-5.5307000000000004</v>
      </c>
      <c r="K663" s="177">
        <v>-6.2946</v>
      </c>
      <c r="L663" s="177">
        <v>13.101800000000001</v>
      </c>
      <c r="M663" s="177">
        <v>4.6899999999999997E-2</v>
      </c>
      <c r="N663" s="177">
        <v>1.2656000000000001</v>
      </c>
      <c r="O663" s="177">
        <v>28.237500000000001</v>
      </c>
      <c r="P663" s="177">
        <v>6.2777000000000003</v>
      </c>
      <c r="Q663" s="177">
        <v>8.6831999999999994</v>
      </c>
      <c r="R663" s="177">
        <v>33.686999999999998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44918</v>
      </c>
      <c r="E664" s="177">
        <v>15.5053</v>
      </c>
      <c r="F664" s="177">
        <v>-3.1366999999999998</v>
      </c>
      <c r="G664" s="177">
        <v>-6.0876999999999999</v>
      </c>
      <c r="H664" s="177">
        <v>-6.3536999999999999</v>
      </c>
      <c r="I664" s="177">
        <v>-7.2755000000000001</v>
      </c>
      <c r="J664" s="177">
        <v>-5.8196000000000003</v>
      </c>
      <c r="K664" s="177">
        <v>-6.3288000000000002</v>
      </c>
      <c r="L664" s="177">
        <v>13.0223</v>
      </c>
      <c r="M664" s="177">
        <v>1.0511999999999999</v>
      </c>
      <c r="N664" s="177">
        <v>1.9843999999999999</v>
      </c>
      <c r="O664" s="177">
        <v>28.802700000000002</v>
      </c>
      <c r="P664" s="177">
        <v>6.7804000000000002</v>
      </c>
      <c r="Q664" s="177">
        <v>8.7332999999999998</v>
      </c>
      <c r="R664" s="177">
        <v>35.8232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44918</v>
      </c>
      <c r="E665" s="177">
        <v>14.889699999999999</v>
      </c>
      <c r="F665" s="177">
        <v>-3.1375000000000002</v>
      </c>
      <c r="G665" s="177">
        <v>-6.0888999999999998</v>
      </c>
      <c r="H665" s="177">
        <v>-6.3570000000000002</v>
      </c>
      <c r="I665" s="177">
        <v>-7.2819000000000003</v>
      </c>
      <c r="J665" s="177">
        <v>-5.8334999999999999</v>
      </c>
      <c r="K665" s="177">
        <v>-6.3712</v>
      </c>
      <c r="L665" s="177">
        <v>12.920500000000001</v>
      </c>
      <c r="M665" s="177">
        <v>0.88900000000000001</v>
      </c>
      <c r="N665" s="177">
        <v>1.7750999999999999</v>
      </c>
      <c r="O665" s="177">
        <v>28.504799999999999</v>
      </c>
      <c r="P665" s="177">
        <v>6.0336999999999996</v>
      </c>
      <c r="Q665" s="177">
        <v>7.8956</v>
      </c>
      <c r="R665" s="177">
        <v>35.542999999999999</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44918</v>
      </c>
      <c r="E666" s="177">
        <v>23.264700000000001</v>
      </c>
      <c r="F666" s="177">
        <v>-1.7617</v>
      </c>
      <c r="G666" s="177">
        <v>-3.2822</v>
      </c>
      <c r="H666" s="177">
        <v>-2.8824999999999998</v>
      </c>
      <c r="I666" s="177">
        <v>-4.1824000000000003</v>
      </c>
      <c r="J666" s="177">
        <v>-2.6655000000000002</v>
      </c>
      <c r="K666" s="177">
        <v>2.5916000000000001</v>
      </c>
      <c r="L666" s="177">
        <v>16.550799999999999</v>
      </c>
      <c r="M666" s="177">
        <v>7.0861999999999998</v>
      </c>
      <c r="N666" s="177">
        <v>8.8757999999999999</v>
      </c>
      <c r="O666" s="177">
        <v>17.6967</v>
      </c>
      <c r="P666" s="177">
        <v>10.9131</v>
      </c>
      <c r="Q666" s="177">
        <v>11.509399999999999</v>
      </c>
      <c r="R666" s="177">
        <v>19.787199999999999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44918</v>
      </c>
      <c r="E667" s="177">
        <v>22.690200000000001</v>
      </c>
      <c r="F667" s="177">
        <v>-1.7629999999999999</v>
      </c>
      <c r="G667" s="177">
        <v>-3.2850000000000001</v>
      </c>
      <c r="H667" s="177">
        <v>-2.8889</v>
      </c>
      <c r="I667" s="177">
        <v>-4.1952999999999996</v>
      </c>
      <c r="J667" s="177">
        <v>-2.694</v>
      </c>
      <c r="K667" s="177">
        <v>2.5004</v>
      </c>
      <c r="L667" s="177">
        <v>16.343299999999999</v>
      </c>
      <c r="M667" s="177">
        <v>6.9576000000000002</v>
      </c>
      <c r="N667" s="177">
        <v>8.6498000000000008</v>
      </c>
      <c r="O667" s="177">
        <v>17.496200000000002</v>
      </c>
      <c r="P667" s="177">
        <v>10.6333</v>
      </c>
      <c r="Q667" s="177">
        <v>11.1503</v>
      </c>
      <c r="R667" s="177">
        <v>19.570399999999999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44918</v>
      </c>
      <c r="E668" s="177">
        <v>25.2775</v>
      </c>
      <c r="F668" s="177">
        <v>-1.8044</v>
      </c>
      <c r="G668" s="177">
        <v>-3.3586999999999998</v>
      </c>
      <c r="H668" s="177">
        <v>-3.0167999999999999</v>
      </c>
      <c r="I668" s="177">
        <v>-4.2652999999999999</v>
      </c>
      <c r="J668" s="177">
        <v>-2.6515</v>
      </c>
      <c r="K668" s="177">
        <v>2.5968</v>
      </c>
      <c r="L668" s="177">
        <v>16.1538</v>
      </c>
      <c r="M668" s="177">
        <v>6.7596999999999996</v>
      </c>
      <c r="N668" s="177">
        <v>8.1440999999999999</v>
      </c>
      <c r="O668" s="177">
        <v>17.566700000000001</v>
      </c>
      <c r="P668" s="177">
        <v>11.0962</v>
      </c>
      <c r="Q668" s="177">
        <v>14.6995</v>
      </c>
      <c r="R668" s="177">
        <v>19.348500000000001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44918</v>
      </c>
      <c r="E669" s="177">
        <v>24.657800000000002</v>
      </c>
      <c r="F669" s="177">
        <v>-1.8048</v>
      </c>
      <c r="G669" s="177">
        <v>-3.36</v>
      </c>
      <c r="H669" s="177">
        <v>-3.0202</v>
      </c>
      <c r="I669" s="177">
        <v>-4.2717000000000001</v>
      </c>
      <c r="J669" s="177">
        <v>-2.6657000000000002</v>
      </c>
      <c r="K669" s="177">
        <v>2.5510999999999999</v>
      </c>
      <c r="L669" s="177">
        <v>16.049299999999999</v>
      </c>
      <c r="M669" s="177">
        <v>6.6108000000000002</v>
      </c>
      <c r="N669" s="177">
        <v>7.9451000000000001</v>
      </c>
      <c r="O669" s="177">
        <v>17.3507</v>
      </c>
      <c r="P669" s="177">
        <v>10.7163</v>
      </c>
      <c r="Q669" s="177">
        <v>14.279199999999999</v>
      </c>
      <c r="R669" s="177">
        <v>19.136800000000001</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44918</v>
      </c>
      <c r="E670" s="177">
        <v>16.206800000000001</v>
      </c>
      <c r="F670" s="177">
        <v>-3.1499000000000001</v>
      </c>
      <c r="G670" s="177">
        <v>-5.8526999999999996</v>
      </c>
      <c r="H670" s="177">
        <v>-6.0915999999999997</v>
      </c>
      <c r="I670" s="177">
        <v>-6.8654999999999999</v>
      </c>
      <c r="J670" s="177">
        <v>-5.6844999999999999</v>
      </c>
      <c r="K670" s="177">
        <v>-6.2485999999999997</v>
      </c>
      <c r="L670" s="177">
        <v>13.9871</v>
      </c>
      <c r="M670" s="177">
        <v>3.6783999999999999</v>
      </c>
      <c r="N670" s="177">
        <v>4.9663000000000004</v>
      </c>
      <c r="O670" s="177">
        <v>27.671500000000002</v>
      </c>
      <c r="P670" s="177"/>
      <c r="Q670" s="177">
        <v>10.717700000000001</v>
      </c>
      <c r="R670" s="177">
        <v>33.7545</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44918</v>
      </c>
      <c r="E671" s="177">
        <v>15.770300000000001</v>
      </c>
      <c r="F671" s="177">
        <v>-3.1505000000000001</v>
      </c>
      <c r="G671" s="177">
        <v>-5.8556999999999997</v>
      </c>
      <c r="H671" s="177">
        <v>-6.0983999999999998</v>
      </c>
      <c r="I671" s="177">
        <v>-6.8796999999999997</v>
      </c>
      <c r="J671" s="177">
        <v>-5.7149999999999999</v>
      </c>
      <c r="K671" s="177">
        <v>-6.3415999999999997</v>
      </c>
      <c r="L671" s="177">
        <v>13.759</v>
      </c>
      <c r="M671" s="177">
        <v>3.4478</v>
      </c>
      <c r="N671" s="177">
        <v>4.6303000000000001</v>
      </c>
      <c r="O671" s="177">
        <v>27.331900000000001</v>
      </c>
      <c r="P671" s="177"/>
      <c r="Q671" s="177">
        <v>10.082100000000001</v>
      </c>
      <c r="R671" s="177">
        <v>33.361899999999999</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44918</v>
      </c>
      <c r="E672" s="177">
        <v>18.4434</v>
      </c>
      <c r="F672" s="177">
        <v>-3.1114999999999999</v>
      </c>
      <c r="G672" s="177">
        <v>-5.8078000000000003</v>
      </c>
      <c r="H672" s="177">
        <v>-6.0707000000000004</v>
      </c>
      <c r="I672" s="177">
        <v>-6.8868</v>
      </c>
      <c r="J672" s="177">
        <v>-5.7417999999999996</v>
      </c>
      <c r="K672" s="177">
        <v>-6.5058999999999996</v>
      </c>
      <c r="L672" s="177">
        <v>13.6097</v>
      </c>
      <c r="M672" s="177">
        <v>3.0535999999999999</v>
      </c>
      <c r="N672" s="177">
        <v>3.944</v>
      </c>
      <c r="O672" s="177">
        <v>27.1814</v>
      </c>
      <c r="P672" s="177"/>
      <c r="Q672" s="177">
        <v>14.614100000000001</v>
      </c>
      <c r="R672" s="177">
        <v>32.8521</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44918</v>
      </c>
      <c r="E673" s="177">
        <v>18.200600000000001</v>
      </c>
      <c r="F673" s="177">
        <v>-3.1120000000000001</v>
      </c>
      <c r="G673" s="177">
        <v>-5.8090999999999999</v>
      </c>
      <c r="H673" s="177">
        <v>-6.0731000000000002</v>
      </c>
      <c r="I673" s="177">
        <v>-6.8913000000000002</v>
      </c>
      <c r="J673" s="177">
        <v>-5.7511000000000001</v>
      </c>
      <c r="K673" s="177">
        <v>-6.5342000000000002</v>
      </c>
      <c r="L673" s="177">
        <v>13.540900000000001</v>
      </c>
      <c r="M673" s="177">
        <v>2.9620000000000002</v>
      </c>
      <c r="N673" s="177">
        <v>3.8212999999999999</v>
      </c>
      <c r="O673" s="177">
        <v>26.895499999999998</v>
      </c>
      <c r="P673" s="177"/>
      <c r="Q673" s="177">
        <v>14.276199999999999</v>
      </c>
      <c r="R673" s="177">
        <v>32.5961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1859</v>
      </c>
      <c r="C678" s="173">
        <v>149570</v>
      </c>
      <c r="D678" s="176">
        <v>44918</v>
      </c>
      <c r="E678" s="177">
        <v>349.9828</v>
      </c>
      <c r="F678" s="177">
        <v>-2.3544999999999998</v>
      </c>
      <c r="G678" s="177">
        <v>-4.2290000000000001</v>
      </c>
      <c r="H678" s="177">
        <v>-3.7871999999999999</v>
      </c>
      <c r="I678" s="177">
        <v>-4.9389000000000003</v>
      </c>
      <c r="J678" s="177">
        <v>-3.6682999999999999</v>
      </c>
      <c r="K678" s="177">
        <v>-1.1372</v>
      </c>
      <c r="L678" s="177">
        <v>13.0227</v>
      </c>
      <c r="M678" s="177">
        <v>4.0659999999999998</v>
      </c>
      <c r="N678" s="177">
        <v>3.6617000000000002</v>
      </c>
      <c r="O678" s="177">
        <v>17.5229</v>
      </c>
      <c r="P678" s="177">
        <v>8.9719999999999995</v>
      </c>
      <c r="Q678" s="177">
        <v>15.1408</v>
      </c>
      <c r="R678" s="177">
        <v>18.205300000000001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1860</v>
      </c>
      <c r="C679" s="173">
        <v>149569</v>
      </c>
      <c r="D679" s="176">
        <v>44918</v>
      </c>
      <c r="E679" s="177">
        <v>500.84718715488901</v>
      </c>
      <c r="F679" s="177">
        <v>-2.3561999999999999</v>
      </c>
      <c r="G679" s="177">
        <v>-4.2339000000000002</v>
      </c>
      <c r="H679" s="177">
        <v>-3.7986</v>
      </c>
      <c r="I679" s="177">
        <v>-4.9610000000000003</v>
      </c>
      <c r="J679" s="177">
        <v>-3.7162000000000002</v>
      </c>
      <c r="K679" s="177">
        <v>-1.2851999999999999</v>
      </c>
      <c r="L679" s="177">
        <v>12.679</v>
      </c>
      <c r="M679" s="177">
        <v>3.5975000000000001</v>
      </c>
      <c r="N679" s="177">
        <v>3.0310000000000001</v>
      </c>
      <c r="O679" s="177">
        <v>16.8841</v>
      </c>
      <c r="P679" s="177">
        <v>8.3170999999999999</v>
      </c>
      <c r="Q679" s="177">
        <v>15.756500000000001</v>
      </c>
      <c r="R679" s="177">
        <v>17.537500000000001</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44918</v>
      </c>
      <c r="E680" s="177">
        <v>32.169400000000003</v>
      </c>
      <c r="F680" s="177">
        <v>-2.3755999999999999</v>
      </c>
      <c r="G680" s="177">
        <v>-4.1996000000000002</v>
      </c>
      <c r="H680" s="177">
        <v>-3.883</v>
      </c>
      <c r="I680" s="177">
        <v>-4.9564000000000004</v>
      </c>
      <c r="J680" s="177">
        <v>-3.0666000000000002</v>
      </c>
      <c r="K680" s="177">
        <v>1.6857</v>
      </c>
      <c r="L680" s="177">
        <v>17.128699999999998</v>
      </c>
      <c r="M680" s="177">
        <v>5.2202000000000002</v>
      </c>
      <c r="N680" s="177">
        <v>6.4817</v>
      </c>
      <c r="O680" s="177">
        <v>15.914199999999999</v>
      </c>
      <c r="P680" s="177">
        <v>10.893700000000001</v>
      </c>
      <c r="Q680" s="177">
        <v>15.314299999999999</v>
      </c>
      <c r="R680" s="177">
        <v>18.907599999999999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44918</v>
      </c>
      <c r="E681" s="177">
        <v>28.929400000000001</v>
      </c>
      <c r="F681" s="177">
        <v>-2.379</v>
      </c>
      <c r="G681" s="177">
        <v>-4.2092000000000001</v>
      </c>
      <c r="H681" s="177">
        <v>-3.9066000000000001</v>
      </c>
      <c r="I681" s="177">
        <v>-5.0022000000000002</v>
      </c>
      <c r="J681" s="177">
        <v>-3.1644999999999999</v>
      </c>
      <c r="K681" s="177">
        <v>1.3772</v>
      </c>
      <c r="L681" s="177">
        <v>16.416599999999999</v>
      </c>
      <c r="M681" s="177">
        <v>4.2500999999999998</v>
      </c>
      <c r="N681" s="177">
        <v>5.1714000000000002</v>
      </c>
      <c r="O681" s="177">
        <v>14.3901</v>
      </c>
      <c r="P681" s="177">
        <v>9.4344000000000001</v>
      </c>
      <c r="Q681" s="177">
        <v>13.831099999999999</v>
      </c>
      <c r="R681" s="177">
        <v>17.4239</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44918</v>
      </c>
      <c r="E682" s="177">
        <v>123.88</v>
      </c>
      <c r="F682" s="177">
        <v>-1.8461000000000001</v>
      </c>
      <c r="G682" s="177">
        <v>-3.5577999999999999</v>
      </c>
      <c r="H682" s="177">
        <v>-3.1734</v>
      </c>
      <c r="I682" s="177">
        <v>-3.3319999999999999</v>
      </c>
      <c r="J682" s="177">
        <v>-2.6023999999999998</v>
      </c>
      <c r="K682" s="177">
        <v>1.9000999999999999</v>
      </c>
      <c r="L682" s="177">
        <v>14.07</v>
      </c>
      <c r="M682" s="177">
        <v>5.1970000000000001</v>
      </c>
      <c r="N682" s="177">
        <v>6.6185</v>
      </c>
      <c r="O682" s="177">
        <v>13.020300000000001</v>
      </c>
      <c r="P682" s="177">
        <v>9.6180000000000003</v>
      </c>
      <c r="Q682" s="177">
        <v>12.3666</v>
      </c>
      <c r="R682" s="177">
        <v>13.626099999999999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44918</v>
      </c>
      <c r="E683" s="177">
        <v>175.44427899508</v>
      </c>
      <c r="F683" s="177">
        <v>-1.8520000000000001</v>
      </c>
      <c r="G683" s="177">
        <v>-3.5642999999999998</v>
      </c>
      <c r="H683" s="177">
        <v>-3.1844000000000001</v>
      </c>
      <c r="I683" s="177">
        <v>-3.3626</v>
      </c>
      <c r="J683" s="177">
        <v>-2.6541999999999999</v>
      </c>
      <c r="K683" s="177">
        <v>1.7258</v>
      </c>
      <c r="L683" s="177">
        <v>13.699400000000001</v>
      </c>
      <c r="M683" s="177">
        <v>4.6847000000000003</v>
      </c>
      <c r="N683" s="177">
        <v>5.9227999999999996</v>
      </c>
      <c r="O683" s="177">
        <v>12.2033</v>
      </c>
      <c r="P683" s="177">
        <v>8.8673000000000002</v>
      </c>
      <c r="Q683" s="177">
        <v>11.3047</v>
      </c>
      <c r="R683" s="177">
        <v>12.8672</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44918</v>
      </c>
      <c r="E684" s="177">
        <v>42.21</v>
      </c>
      <c r="F684" s="177">
        <v>-2.0421999999999998</v>
      </c>
      <c r="G684" s="177">
        <v>-3.5640999999999998</v>
      </c>
      <c r="H684" s="177">
        <v>-3.0769000000000002</v>
      </c>
      <c r="I684" s="177">
        <v>-4.3291000000000004</v>
      </c>
      <c r="J684" s="177">
        <v>-2.8761999999999999</v>
      </c>
      <c r="K684" s="177">
        <v>-0.1656</v>
      </c>
      <c r="L684" s="177">
        <v>14.794700000000001</v>
      </c>
      <c r="M684" s="177">
        <v>4.4284999999999997</v>
      </c>
      <c r="N684" s="177">
        <v>1.3689</v>
      </c>
      <c r="O684" s="177">
        <v>17.860600000000002</v>
      </c>
      <c r="P684" s="177">
        <v>11.5076</v>
      </c>
      <c r="Q684" s="177">
        <v>13.976000000000001</v>
      </c>
      <c r="R684" s="177">
        <v>17.834099999999999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44918</v>
      </c>
      <c r="E685" s="177">
        <v>44.81</v>
      </c>
      <c r="F685" s="177">
        <v>-2.0118</v>
      </c>
      <c r="G685" s="177">
        <v>-3.5514000000000001</v>
      </c>
      <c r="H685" s="177">
        <v>-3.0506000000000002</v>
      </c>
      <c r="I685" s="177">
        <v>-4.2930000000000001</v>
      </c>
      <c r="J685" s="177">
        <v>-2.7982999999999998</v>
      </c>
      <c r="K685" s="177">
        <v>6.7000000000000004E-2</v>
      </c>
      <c r="L685" s="177">
        <v>15.311400000000001</v>
      </c>
      <c r="M685" s="177">
        <v>5.1383999999999999</v>
      </c>
      <c r="N685" s="177">
        <v>2.2826</v>
      </c>
      <c r="O685" s="177">
        <v>18.6418</v>
      </c>
      <c r="P685" s="177">
        <v>12.159700000000001</v>
      </c>
      <c r="Q685" s="177">
        <v>13.087199999999999</v>
      </c>
      <c r="R685" s="177">
        <v>18.725000000000001</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44918</v>
      </c>
      <c r="E696" s="177">
        <v>151.893</v>
      </c>
      <c r="F696" s="177">
        <v>-2.1501000000000001</v>
      </c>
      <c r="G696" s="177">
        <v>-3.8725999999999998</v>
      </c>
      <c r="H696" s="177">
        <v>-3.4184999999999999</v>
      </c>
      <c r="I696" s="177">
        <v>-4.7313000000000001</v>
      </c>
      <c r="J696" s="177">
        <v>-3.157</v>
      </c>
      <c r="K696" s="177">
        <v>-2.1421999999999999</v>
      </c>
      <c r="L696" s="177">
        <v>12.7478</v>
      </c>
      <c r="M696" s="177">
        <v>0.73839999999999995</v>
      </c>
      <c r="N696" s="177">
        <v>-2.9161000000000001</v>
      </c>
      <c r="O696" s="177">
        <v>16.064599999999999</v>
      </c>
      <c r="P696" s="177">
        <v>10.356199999999999</v>
      </c>
      <c r="Q696" s="177">
        <v>13.6205</v>
      </c>
      <c r="R696" s="177">
        <v>14.8188</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44918</v>
      </c>
      <c r="E697" s="177">
        <v>139.27850000000001</v>
      </c>
      <c r="F697" s="177">
        <v>-2.153</v>
      </c>
      <c r="G697" s="177">
        <v>-3.8818999999999999</v>
      </c>
      <c r="H697" s="177">
        <v>-3.4397000000000002</v>
      </c>
      <c r="I697" s="177">
        <v>-4.7721999999999998</v>
      </c>
      <c r="J697" s="177">
        <v>-3.2423999999999999</v>
      </c>
      <c r="K697" s="177">
        <v>-2.3957999999999999</v>
      </c>
      <c r="L697" s="177">
        <v>12.1654</v>
      </c>
      <c r="M697" s="177">
        <v>-1.2200000000000001E-2</v>
      </c>
      <c r="N697" s="177">
        <v>-3.8917999999999999</v>
      </c>
      <c r="O697" s="177">
        <v>14.9542</v>
      </c>
      <c r="P697" s="177">
        <v>9.3362999999999996</v>
      </c>
      <c r="Q697" s="177">
        <v>11.3858</v>
      </c>
      <c r="R697" s="177">
        <v>13.7044</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44918</v>
      </c>
      <c r="E698" s="177">
        <v>229.12841943772901</v>
      </c>
      <c r="F698" s="177">
        <v>-1.6336999999999999</v>
      </c>
      <c r="G698" s="177">
        <v>-2.8170999999999999</v>
      </c>
      <c r="H698" s="177">
        <v>-2.4533</v>
      </c>
      <c r="I698" s="177">
        <v>-3.7562000000000002</v>
      </c>
      <c r="J698" s="177">
        <v>-2.6360999999999999</v>
      </c>
      <c r="K698" s="177">
        <v>1.4764999999999999</v>
      </c>
      <c r="L698" s="177">
        <v>14.0715</v>
      </c>
      <c r="M698" s="177">
        <v>2.2237</v>
      </c>
      <c r="N698" s="177">
        <v>1.4782999999999999</v>
      </c>
      <c r="O698" s="177">
        <v>12.9329</v>
      </c>
      <c r="P698" s="177">
        <v>8.6433999999999997</v>
      </c>
      <c r="Q698" s="177">
        <v>17.1798</v>
      </c>
      <c r="R698" s="177">
        <v>14.712400000000001</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-2.2561460869565222</v>
      </c>
      <c r="G699" s="179">
        <v>-4.1145182608695645</v>
      </c>
      <c r="H699" s="179">
        <v>-3.7854504347826077</v>
      </c>
      <c r="I699" s="179">
        <v>-4.8928617391304359</v>
      </c>
      <c r="J699" s="179">
        <v>-3.389373043478261</v>
      </c>
      <c r="K699" s="179">
        <v>-0.95295304347826093</v>
      </c>
      <c r="L699" s="179">
        <v>14.196695652173917</v>
      </c>
      <c r="M699" s="179">
        <v>3.3086495652173911</v>
      </c>
      <c r="N699" s="179">
        <v>2.2469999999999999</v>
      </c>
      <c r="O699" s="179">
        <v>17.945373043478249</v>
      </c>
      <c r="P699" s="179">
        <v>9.9091999999999985</v>
      </c>
      <c r="Q699" s="179">
        <v>14.165844347826086</v>
      </c>
      <c r="R699" s="179">
        <v>19.122836521739128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-2.1827000000000001</v>
      </c>
      <c r="G700" s="179">
        <v>-3.9045999999999998</v>
      </c>
      <c r="H700" s="179">
        <v>-3.4990000000000001</v>
      </c>
      <c r="I700" s="179">
        <v>-4.7037000000000004</v>
      </c>
      <c r="J700" s="179">
        <v>-3.1404000000000001</v>
      </c>
      <c r="K700" s="179">
        <v>-0.2525</v>
      </c>
      <c r="L700" s="179">
        <v>14.030799999999999</v>
      </c>
      <c r="M700" s="179">
        <v>3.0335999999999999</v>
      </c>
      <c r="N700" s="179">
        <v>2.3868</v>
      </c>
      <c r="O700" s="179">
        <v>16.862400000000001</v>
      </c>
      <c r="P700" s="179">
        <v>9.4915000000000003</v>
      </c>
      <c r="Q700" s="179">
        <v>13.8276</v>
      </c>
      <c r="R700" s="179">
        <v>18.203600000000002</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44918</v>
      </c>
      <c r="E703" s="177">
        <v>34.3598</v>
      </c>
      <c r="F703" s="177">
        <v>-1.6797</v>
      </c>
      <c r="G703" s="177">
        <v>-2.8388</v>
      </c>
      <c r="H703" s="177">
        <v>-2.4698000000000002</v>
      </c>
      <c r="I703" s="177">
        <v>-3.2526999999999999</v>
      </c>
      <c r="J703" s="177">
        <v>-1.73</v>
      </c>
      <c r="K703" s="177">
        <v>1.0999000000000001</v>
      </c>
      <c r="L703" s="177">
        <v>11.0853</v>
      </c>
      <c r="M703" s="177">
        <v>2.8466</v>
      </c>
      <c r="N703" s="177">
        <v>2.9988999999999999</v>
      </c>
      <c r="O703" s="177">
        <v>13.7849</v>
      </c>
      <c r="P703" s="177">
        <v>8.91</v>
      </c>
      <c r="Q703" s="177">
        <v>11.1938</v>
      </c>
      <c r="R703" s="177">
        <v>12.0571</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44918</v>
      </c>
      <c r="E704" s="177">
        <v>37.000900000000001</v>
      </c>
      <c r="F704" s="177">
        <v>-1.6773</v>
      </c>
      <c r="G704" s="177">
        <v>-2.8334999999999999</v>
      </c>
      <c r="H704" s="177">
        <v>-2.4552</v>
      </c>
      <c r="I704" s="177">
        <v>-3.2218</v>
      </c>
      <c r="J704" s="177">
        <v>-1.6614</v>
      </c>
      <c r="K704" s="177">
        <v>1.3150999999999999</v>
      </c>
      <c r="L704" s="177">
        <v>11.575200000000001</v>
      </c>
      <c r="M704" s="177">
        <v>3.5024999999999999</v>
      </c>
      <c r="N704" s="177">
        <v>3.847</v>
      </c>
      <c r="O704" s="177">
        <v>14.832700000000001</v>
      </c>
      <c r="P704" s="177">
        <v>9.8508999999999993</v>
      </c>
      <c r="Q704" s="177">
        <v>12.426600000000001</v>
      </c>
      <c r="R704" s="177">
        <v>13.0844</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v>44911</v>
      </c>
      <c r="E705" s="177">
        <v>123.5068</v>
      </c>
      <c r="F705" s="177">
        <v>1.7600000000000001E-2</v>
      </c>
      <c r="G705" s="177">
        <v>2.24E-2</v>
      </c>
      <c r="H705" s="177">
        <v>0.37340000000000001</v>
      </c>
      <c r="I705" s="177">
        <v>-0.49740000000000001</v>
      </c>
      <c r="J705" s="177">
        <v>1.5829</v>
      </c>
      <c r="K705" s="177">
        <v>3.5674999999999999</v>
      </c>
      <c r="L705" s="177">
        <v>16.713899999999999</v>
      </c>
      <c r="M705" s="177">
        <v>8.3866999999999994</v>
      </c>
      <c r="N705" s="177">
        <v>4.7572999999999999</v>
      </c>
      <c r="O705" s="177">
        <v>14.351599999999999</v>
      </c>
      <c r="P705" s="177">
        <v>8.5548000000000002</v>
      </c>
      <c r="Q705" s="177">
        <v>14.101699999999999</v>
      </c>
      <c r="R705" s="177">
        <v>17.888500000000001</v>
      </c>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v>44911</v>
      </c>
      <c r="E706" s="177">
        <v>129.51150000000001</v>
      </c>
      <c r="F706" s="177">
        <v>1.7500000000000002E-2</v>
      </c>
      <c r="G706" s="177">
        <v>2.24E-2</v>
      </c>
      <c r="H706" s="177">
        <v>0.37919999999999998</v>
      </c>
      <c r="I706" s="177">
        <v>-0.4819</v>
      </c>
      <c r="J706" s="177">
        <v>1.6216999999999999</v>
      </c>
      <c r="K706" s="177">
        <v>3.6964000000000001</v>
      </c>
      <c r="L706" s="177">
        <v>17.007200000000001</v>
      </c>
      <c r="M706" s="177">
        <v>8.7880000000000003</v>
      </c>
      <c r="N706" s="177">
        <v>5.2641999999999998</v>
      </c>
      <c r="O706" s="177">
        <v>15.032500000000001</v>
      </c>
      <c r="P706" s="177">
        <v>9.1311999999999998</v>
      </c>
      <c r="Q706" s="177">
        <v>11.9709</v>
      </c>
      <c r="R706" s="177">
        <v>18.4558</v>
      </c>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v>44911</v>
      </c>
      <c r="E707" s="177">
        <v>82.083100000000002</v>
      </c>
      <c r="F707" s="177">
        <v>1.7500000000000002E-2</v>
      </c>
      <c r="G707" s="177">
        <v>3.1300000000000001E-2</v>
      </c>
      <c r="H707" s="177">
        <v>0.30769999999999997</v>
      </c>
      <c r="I707" s="177">
        <v>-0.29549999999999998</v>
      </c>
      <c r="J707" s="177">
        <v>1.1467000000000001</v>
      </c>
      <c r="K707" s="177">
        <v>2.7368999999999999</v>
      </c>
      <c r="L707" s="177">
        <v>11.8094</v>
      </c>
      <c r="M707" s="177">
        <v>6.3853</v>
      </c>
      <c r="N707" s="177">
        <v>4.4114000000000004</v>
      </c>
      <c r="O707" s="177">
        <v>10.6363</v>
      </c>
      <c r="P707" s="177">
        <v>7.2846000000000002</v>
      </c>
      <c r="Q707" s="177">
        <v>11.6812</v>
      </c>
      <c r="R707" s="177">
        <v>17.757400000000001</v>
      </c>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v>44911</v>
      </c>
      <c r="E708" s="177">
        <v>86.773600000000002</v>
      </c>
      <c r="F708" s="177">
        <v>1.7500000000000002E-2</v>
      </c>
      <c r="G708" s="177">
        <v>3.1199999999999999E-2</v>
      </c>
      <c r="H708" s="177">
        <v>0.31209999999999999</v>
      </c>
      <c r="I708" s="177">
        <v>-0.2833</v>
      </c>
      <c r="J708" s="177">
        <v>1.1774</v>
      </c>
      <c r="K708" s="177">
        <v>2.8380000000000001</v>
      </c>
      <c r="L708" s="177">
        <v>12.024800000000001</v>
      </c>
      <c r="M708" s="177">
        <v>6.6977000000000002</v>
      </c>
      <c r="N708" s="177">
        <v>4.8289999999999997</v>
      </c>
      <c r="O708" s="177">
        <v>11.246700000000001</v>
      </c>
      <c r="P708" s="177">
        <v>7.89</v>
      </c>
      <c r="Q708" s="177">
        <v>10.445499999999999</v>
      </c>
      <c r="R708" s="177">
        <v>18.283999999999999</v>
      </c>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44918</v>
      </c>
      <c r="E709" s="177">
        <v>26.564</v>
      </c>
      <c r="F709" s="177">
        <v>-1.8449</v>
      </c>
      <c r="G709" s="177">
        <v>-3.2202999999999999</v>
      </c>
      <c r="H709" s="177">
        <v>-2.9881000000000002</v>
      </c>
      <c r="I709" s="177">
        <v>-3.8887</v>
      </c>
      <c r="J709" s="177">
        <v>-2.3203</v>
      </c>
      <c r="K709" s="177">
        <v>8.4400000000000003E-2</v>
      </c>
      <c r="L709" s="177">
        <v>12.555999999999999</v>
      </c>
      <c r="M709" s="177">
        <v>0.96889999999999998</v>
      </c>
      <c r="N709" s="177">
        <v>-1.2370000000000001</v>
      </c>
      <c r="O709" s="177">
        <v>12.9467</v>
      </c>
      <c r="P709" s="177">
        <v>8.0829000000000004</v>
      </c>
      <c r="Q709" s="177">
        <v>11.95</v>
      </c>
      <c r="R709" s="177">
        <v>12.360200000000001</v>
      </c>
      <c r="S709" t="s">
        <v>1810</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44918</v>
      </c>
      <c r="E710" s="177">
        <v>27.275200000000002</v>
      </c>
      <c r="F710" s="177">
        <v>-1.8440000000000001</v>
      </c>
      <c r="G710" s="177">
        <v>-3.2172999999999998</v>
      </c>
      <c r="H710" s="177">
        <v>-2.9811999999999999</v>
      </c>
      <c r="I710" s="177">
        <v>-3.8753000000000002</v>
      </c>
      <c r="J710" s="177">
        <v>-2.2913000000000001</v>
      </c>
      <c r="K710" s="177">
        <v>0.17480000000000001</v>
      </c>
      <c r="L710" s="177">
        <v>12.760999999999999</v>
      </c>
      <c r="M710" s="177">
        <v>1.2426999999999999</v>
      </c>
      <c r="N710" s="177">
        <v>-0.88339999999999996</v>
      </c>
      <c r="O710" s="177">
        <v>13.35</v>
      </c>
      <c r="P710" s="177">
        <v>8.4413</v>
      </c>
      <c r="Q710" s="177">
        <v>12.292299999999999</v>
      </c>
      <c r="R710" s="177">
        <v>12.759</v>
      </c>
      <c r="S710" t="s">
        <v>1810</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44918</v>
      </c>
      <c r="E711" s="177">
        <v>24.343499999999999</v>
      </c>
      <c r="F711" s="177">
        <v>-1.4944</v>
      </c>
      <c r="G711" s="177">
        <v>-2.6107999999999998</v>
      </c>
      <c r="H711" s="177">
        <v>-2.4245999999999999</v>
      </c>
      <c r="I711" s="177">
        <v>-3.1396999999999999</v>
      </c>
      <c r="J711" s="177">
        <v>-1.8129999999999999</v>
      </c>
      <c r="K711" s="177">
        <v>0.33800000000000002</v>
      </c>
      <c r="L711" s="177">
        <v>10.559799999999999</v>
      </c>
      <c r="M711" s="177">
        <v>0.98519999999999996</v>
      </c>
      <c r="N711" s="177">
        <v>-0.73119999999999996</v>
      </c>
      <c r="O711" s="177">
        <v>11.451700000000001</v>
      </c>
      <c r="P711" s="177">
        <v>7.5206</v>
      </c>
      <c r="Q711" s="177">
        <v>10.826499999999999</v>
      </c>
      <c r="R711" s="177">
        <v>10.3124</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44918</v>
      </c>
      <c r="E712" s="177">
        <v>25.202300000000001</v>
      </c>
      <c r="F712" s="177">
        <v>-1.4926999999999999</v>
      </c>
      <c r="G712" s="177">
        <v>-2.6061999999999999</v>
      </c>
      <c r="H712" s="177">
        <v>-2.4135</v>
      </c>
      <c r="I712" s="177">
        <v>-3.1175999999999999</v>
      </c>
      <c r="J712" s="177">
        <v>-1.7649999999999999</v>
      </c>
      <c r="K712" s="177">
        <v>0.48799999999999999</v>
      </c>
      <c r="L712" s="177">
        <v>10.8939</v>
      </c>
      <c r="M712" s="177">
        <v>1.4434</v>
      </c>
      <c r="N712" s="177">
        <v>-0.12130000000000001</v>
      </c>
      <c r="O712" s="177">
        <v>12.131600000000001</v>
      </c>
      <c r="P712" s="177">
        <v>8.0709</v>
      </c>
      <c r="Q712" s="177">
        <v>11.2714</v>
      </c>
      <c r="R712" s="177">
        <v>10.974399999999999</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44918</v>
      </c>
      <c r="E713" s="177">
        <v>16.295400000000001</v>
      </c>
      <c r="F713" s="177">
        <v>-2.2793999999999999</v>
      </c>
      <c r="G713" s="177">
        <v>-4.3685999999999998</v>
      </c>
      <c r="H713" s="177">
        <v>-4.1548999999999996</v>
      </c>
      <c r="I713" s="177">
        <v>-4.4202000000000004</v>
      </c>
      <c r="J713" s="177">
        <v>-1.4127000000000001</v>
      </c>
      <c r="K713" s="177">
        <v>4.3714000000000004</v>
      </c>
      <c r="L713" s="177">
        <v>24.2728</v>
      </c>
      <c r="M713" s="177">
        <v>14.432399999999999</v>
      </c>
      <c r="N713" s="177">
        <v>24.150700000000001</v>
      </c>
      <c r="O713" s="177">
        <v>17.3565</v>
      </c>
      <c r="P713" s="177"/>
      <c r="Q713" s="177">
        <v>11.494899999999999</v>
      </c>
      <c r="R713" s="177">
        <v>33.322200000000002</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44918</v>
      </c>
      <c r="E714" s="177">
        <v>16.297499999999999</v>
      </c>
      <c r="F714" s="177">
        <v>-2.2791000000000001</v>
      </c>
      <c r="G714" s="177">
        <v>-4.3685999999999998</v>
      </c>
      <c r="H714" s="177">
        <v>-4.1548999999999996</v>
      </c>
      <c r="I714" s="177">
        <v>-4.4196999999999997</v>
      </c>
      <c r="J714" s="177">
        <v>-1.4118999999999999</v>
      </c>
      <c r="K714" s="177">
        <v>4.3754999999999997</v>
      </c>
      <c r="L714" s="177">
        <v>24.2803</v>
      </c>
      <c r="M714" s="177">
        <v>14.442299999999999</v>
      </c>
      <c r="N714" s="177">
        <v>24.1648</v>
      </c>
      <c r="O714" s="177">
        <v>17.361599999999999</v>
      </c>
      <c r="P714" s="177"/>
      <c r="Q714" s="177">
        <v>11.498100000000001</v>
      </c>
      <c r="R714" s="177">
        <v>33.331499999999998</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44918</v>
      </c>
      <c r="E715" s="177">
        <v>17.422499999999999</v>
      </c>
      <c r="F715" s="177">
        <v>-1.8440000000000001</v>
      </c>
      <c r="G715" s="177">
        <v>-2.8001</v>
      </c>
      <c r="H715" s="177">
        <v>-2.6214</v>
      </c>
      <c r="I715" s="177">
        <v>-3.5634999999999999</v>
      </c>
      <c r="J715" s="177">
        <v>-2.3210999999999999</v>
      </c>
      <c r="K715" s="177">
        <v>1.6713</v>
      </c>
      <c r="L715" s="177">
        <v>12.1348</v>
      </c>
      <c r="M715" s="177">
        <v>5.2662000000000004</v>
      </c>
      <c r="N715" s="177">
        <v>5.9640000000000004</v>
      </c>
      <c r="O715" s="177"/>
      <c r="P715" s="177"/>
      <c r="Q715" s="177">
        <v>21.696000000000002</v>
      </c>
      <c r="R715" s="177">
        <v>23.4115</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44918</v>
      </c>
      <c r="E716" s="177">
        <v>17.868400000000001</v>
      </c>
      <c r="F716" s="177">
        <v>-1.8413999999999999</v>
      </c>
      <c r="G716" s="177">
        <v>-2.7930000000000001</v>
      </c>
      <c r="H716" s="177">
        <v>-2.6049000000000002</v>
      </c>
      <c r="I716" s="177">
        <v>-3.5314000000000001</v>
      </c>
      <c r="J716" s="177">
        <v>-2.2559</v>
      </c>
      <c r="K716" s="177">
        <v>1.8665</v>
      </c>
      <c r="L716" s="177">
        <v>12.576000000000001</v>
      </c>
      <c r="M716" s="177">
        <v>5.9093999999999998</v>
      </c>
      <c r="N716" s="177">
        <v>6.8486000000000002</v>
      </c>
      <c r="O716" s="177"/>
      <c r="P716" s="177"/>
      <c r="Q716" s="177">
        <v>22.788599999999999</v>
      </c>
      <c r="R716" s="177">
        <v>24.533000000000001</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44918</v>
      </c>
      <c r="E717" s="177">
        <v>101.9729</v>
      </c>
      <c r="F717" s="177">
        <v>-1.5803</v>
      </c>
      <c r="G717" s="177">
        <v>-1.8683000000000001</v>
      </c>
      <c r="H717" s="177">
        <v>-1.853</v>
      </c>
      <c r="I717" s="177">
        <v>-2.8168000000000002</v>
      </c>
      <c r="J717" s="177">
        <v>-1.9234</v>
      </c>
      <c r="K717" s="177">
        <v>3.286</v>
      </c>
      <c r="L717" s="177">
        <v>15.8118</v>
      </c>
      <c r="M717" s="177">
        <v>6.9284999999999997</v>
      </c>
      <c r="N717" s="177">
        <v>4.8884999999999996</v>
      </c>
      <c r="O717" s="177">
        <v>14.0626</v>
      </c>
      <c r="P717" s="177">
        <v>10.5006</v>
      </c>
      <c r="Q717" s="177">
        <v>12.98</v>
      </c>
      <c r="R717" s="177">
        <v>17.172999999999998</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44918</v>
      </c>
      <c r="E718" s="177">
        <v>105.9879</v>
      </c>
      <c r="F718" s="177">
        <v>-1.5794999999999999</v>
      </c>
      <c r="G718" s="177">
        <v>-1.8660000000000001</v>
      </c>
      <c r="H718" s="177">
        <v>-1.8474999999999999</v>
      </c>
      <c r="I718" s="177">
        <v>-2.8058999999999998</v>
      </c>
      <c r="J718" s="177">
        <v>-1.9</v>
      </c>
      <c r="K718" s="177">
        <v>3.3593999999999999</v>
      </c>
      <c r="L718" s="177">
        <v>15.974600000000001</v>
      </c>
      <c r="M718" s="177">
        <v>7.1532</v>
      </c>
      <c r="N718" s="177">
        <v>5.1833999999999998</v>
      </c>
      <c r="O718" s="177">
        <v>14.4261</v>
      </c>
      <c r="P718" s="177">
        <v>10.8742</v>
      </c>
      <c r="Q718" s="177">
        <v>11.4993</v>
      </c>
      <c r="R718" s="177">
        <v>17.530799999999999</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44918</v>
      </c>
      <c r="E719" s="177">
        <v>134.77529999999999</v>
      </c>
      <c r="F719" s="177">
        <v>-1.5709</v>
      </c>
      <c r="G719" s="177">
        <v>-2.1724000000000001</v>
      </c>
      <c r="H719" s="177">
        <v>-2.1345000000000001</v>
      </c>
      <c r="I719" s="177">
        <v>-2.8864999999999998</v>
      </c>
      <c r="J719" s="177">
        <v>-1.6209</v>
      </c>
      <c r="K719" s="177">
        <v>4.0271999999999997</v>
      </c>
      <c r="L719" s="177">
        <v>14.0182</v>
      </c>
      <c r="M719" s="177">
        <v>6.1532999999999998</v>
      </c>
      <c r="N719" s="177">
        <v>5.3338999999999999</v>
      </c>
      <c r="O719" s="177">
        <v>23.6081</v>
      </c>
      <c r="P719" s="177">
        <v>14.205399999999999</v>
      </c>
      <c r="Q719" s="177">
        <v>14.648300000000001</v>
      </c>
      <c r="R719" s="177">
        <v>24.3764</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44918</v>
      </c>
      <c r="E720" s="177">
        <v>139.7748</v>
      </c>
      <c r="F720" s="177">
        <v>-1.5669999999999999</v>
      </c>
      <c r="G720" s="177">
        <v>-2.1606000000000001</v>
      </c>
      <c r="H720" s="177">
        <v>-2.1072000000000002</v>
      </c>
      <c r="I720" s="177">
        <v>-2.8334000000000001</v>
      </c>
      <c r="J720" s="177">
        <v>-1.5081</v>
      </c>
      <c r="K720" s="177">
        <v>4.3932000000000002</v>
      </c>
      <c r="L720" s="177">
        <v>14.8202</v>
      </c>
      <c r="M720" s="177">
        <v>7.2713999999999999</v>
      </c>
      <c r="N720" s="177">
        <v>6.8048999999999999</v>
      </c>
      <c r="O720" s="177">
        <v>24.3277</v>
      </c>
      <c r="P720" s="177">
        <v>14.8705</v>
      </c>
      <c r="Q720" s="177">
        <v>14.8912</v>
      </c>
      <c r="R720" s="177">
        <v>25.650500000000001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44918</v>
      </c>
      <c r="E721" s="177">
        <v>32.473199999999999</v>
      </c>
      <c r="F721" s="177">
        <v>-1.6026</v>
      </c>
      <c r="G721" s="177">
        <v>-2.9013</v>
      </c>
      <c r="H721" s="177">
        <v>-2.5390999999999999</v>
      </c>
      <c r="I721" s="177">
        <v>-3.4906000000000001</v>
      </c>
      <c r="J721" s="177">
        <v>-2.6501000000000001</v>
      </c>
      <c r="K721" s="177">
        <v>-1.4814000000000001</v>
      </c>
      <c r="L721" s="177">
        <v>7.9457000000000004</v>
      </c>
      <c r="M721" s="177">
        <v>-2.5600000000000001E-2</v>
      </c>
      <c r="N721" s="177">
        <v>-1.1997</v>
      </c>
      <c r="O721" s="177">
        <v>10.3065</v>
      </c>
      <c r="P721" s="177">
        <v>6.7104999999999997</v>
      </c>
      <c r="Q721" s="177">
        <v>9.3865999999999996</v>
      </c>
      <c r="R721" s="177">
        <v>9.9138999999999999</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44918</v>
      </c>
      <c r="E722" s="177">
        <v>30.608799999999999</v>
      </c>
      <c r="F722" s="177">
        <v>-1.6044</v>
      </c>
      <c r="G722" s="177">
        <v>-2.9066000000000001</v>
      </c>
      <c r="H722" s="177">
        <v>-2.5516999999999999</v>
      </c>
      <c r="I722" s="177">
        <v>-3.5158999999999998</v>
      </c>
      <c r="J722" s="177">
        <v>-2.7044000000000001</v>
      </c>
      <c r="K722" s="177">
        <v>-1.6433</v>
      </c>
      <c r="L722" s="177">
        <v>7.5857999999999999</v>
      </c>
      <c r="M722" s="177">
        <v>-0.54779999999999995</v>
      </c>
      <c r="N722" s="177">
        <v>-1.8732</v>
      </c>
      <c r="O722" s="177">
        <v>9.4543999999999997</v>
      </c>
      <c r="P722" s="177">
        <v>5.8578999999999999</v>
      </c>
      <c r="Q722" s="177">
        <v>9.0803999999999991</v>
      </c>
      <c r="R722" s="177">
        <v>9.0800999999999998</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1996</v>
      </c>
      <c r="C723" s="173">
        <v>146513</v>
      </c>
      <c r="D723" s="176">
        <v>44918</v>
      </c>
      <c r="E723" s="177">
        <v>15.151199999999999</v>
      </c>
      <c r="F723" s="177">
        <v>-3.6164999999999998</v>
      </c>
      <c r="G723" s="177">
        <v>-5.8832000000000004</v>
      </c>
      <c r="H723" s="177">
        <v>-4.9062000000000001</v>
      </c>
      <c r="I723" s="177">
        <v>-6.8975999999999997</v>
      </c>
      <c r="J723" s="177">
        <v>-4.1470000000000002</v>
      </c>
      <c r="K723" s="177">
        <v>-6.1113</v>
      </c>
      <c r="L723" s="177">
        <v>13.393599999999999</v>
      </c>
      <c r="M723" s="177">
        <v>0.75680000000000003</v>
      </c>
      <c r="N723" s="177">
        <v>-1.6111</v>
      </c>
      <c r="O723" s="177">
        <v>13.226100000000001</v>
      </c>
      <c r="P723" s="177"/>
      <c r="Q723" s="177">
        <v>11.563000000000001</v>
      </c>
      <c r="R723" s="177">
        <v>13.5154</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1997</v>
      </c>
      <c r="C724" s="173">
        <v>146514</v>
      </c>
      <c r="D724" s="176">
        <v>44918</v>
      </c>
      <c r="E724" s="177">
        <v>14.998200000000001</v>
      </c>
      <c r="F724" s="177">
        <v>-3.6166999999999998</v>
      </c>
      <c r="G724" s="177">
        <v>-5.8853999999999997</v>
      </c>
      <c r="H724" s="177">
        <v>-4.9109999999999996</v>
      </c>
      <c r="I724" s="177">
        <v>-6.9077000000000002</v>
      </c>
      <c r="J724" s="177">
        <v>-4.1679000000000004</v>
      </c>
      <c r="K724" s="177">
        <v>-6.1726999999999999</v>
      </c>
      <c r="L724" s="177">
        <v>13.242699999999999</v>
      </c>
      <c r="M724" s="177">
        <v>0.55110000000000003</v>
      </c>
      <c r="N724" s="177">
        <v>-1.8744000000000001</v>
      </c>
      <c r="O724" s="177">
        <v>12.9259</v>
      </c>
      <c r="P724" s="177"/>
      <c r="Q724" s="177">
        <v>11.2652</v>
      </c>
      <c r="R724" s="177">
        <v>13.2166</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1902</v>
      </c>
      <c r="C725" s="173">
        <v>112039</v>
      </c>
      <c r="D725" s="176">
        <v>44918</v>
      </c>
      <c r="E725" s="177">
        <v>53.338999999999999</v>
      </c>
      <c r="F725" s="177">
        <v>-2.0908000000000002</v>
      </c>
      <c r="G725" s="177">
        <v>-3.6558999999999999</v>
      </c>
      <c r="H725" s="177">
        <v>-3.2416999999999998</v>
      </c>
      <c r="I725" s="177">
        <v>-4.4463999999999997</v>
      </c>
      <c r="J725" s="177">
        <v>-2.9830000000000001</v>
      </c>
      <c r="K725" s="177">
        <v>-0.49619999999999997</v>
      </c>
      <c r="L725" s="177">
        <v>12.970499999999999</v>
      </c>
      <c r="M725" s="177">
        <v>1.7376</v>
      </c>
      <c r="N725" s="177">
        <v>-1.1032</v>
      </c>
      <c r="O725" s="177">
        <v>13.135</v>
      </c>
      <c r="P725" s="177">
        <v>8.2655999999999992</v>
      </c>
      <c r="Q725" s="177">
        <v>13.269600000000001</v>
      </c>
      <c r="R725" s="177">
        <v>13.8705</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-1.6102391304347825</v>
      </c>
      <c r="G726" s="179">
        <v>-2.6456347826086959</v>
      </c>
      <c r="H726" s="179">
        <v>-2.3473043478260864</v>
      </c>
      <c r="I726" s="179">
        <v>-3.2430217391304343</v>
      </c>
      <c r="J726" s="179">
        <v>-1.6112478260869563</v>
      </c>
      <c r="K726" s="179">
        <v>1.208026086956522</v>
      </c>
      <c r="L726" s="179">
        <v>13.73971739130435</v>
      </c>
      <c r="M726" s="179">
        <v>4.8380782608695654</v>
      </c>
      <c r="N726" s="179">
        <v>4.2961782608695662</v>
      </c>
      <c r="O726" s="179">
        <v>14.283580952380952</v>
      </c>
      <c r="P726" s="179">
        <v>9.118935294117648</v>
      </c>
      <c r="Q726" s="179">
        <v>12.792221739130435</v>
      </c>
      <c r="R726" s="179">
        <v>17.515591304347826</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-1.6044</v>
      </c>
      <c r="G727" s="179">
        <v>-2.8001</v>
      </c>
      <c r="H727" s="179">
        <v>-2.4698000000000002</v>
      </c>
      <c r="I727" s="179">
        <v>-3.2526999999999999</v>
      </c>
      <c r="J727" s="179">
        <v>-1.8129999999999999</v>
      </c>
      <c r="K727" s="179">
        <v>1.6713</v>
      </c>
      <c r="L727" s="179">
        <v>12.760999999999999</v>
      </c>
      <c r="M727" s="179">
        <v>5.2662000000000004</v>
      </c>
      <c r="N727" s="179">
        <v>4.4114000000000004</v>
      </c>
      <c r="O727" s="179">
        <v>13.35</v>
      </c>
      <c r="P727" s="179">
        <v>8.4413</v>
      </c>
      <c r="Q727" s="179">
        <v>11.6812</v>
      </c>
      <c r="R727" s="179">
        <v>17.172999999999998</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1598</v>
      </c>
      <c r="B730" s="173" t="s">
        <v>1509</v>
      </c>
      <c r="C730" s="173">
        <v>132995</v>
      </c>
      <c r="D730" s="176">
        <v>44918</v>
      </c>
      <c r="E730" s="177">
        <v>18.73</v>
      </c>
      <c r="F730" s="177">
        <v>-1.0042</v>
      </c>
      <c r="G730" s="177">
        <v>-1.7828999999999999</v>
      </c>
      <c r="H730" s="177">
        <v>-1.5765</v>
      </c>
      <c r="I730" s="177">
        <v>-2.0910000000000002</v>
      </c>
      <c r="J730" s="177">
        <v>-1.0042</v>
      </c>
      <c r="K730" s="177">
        <v>0.37509999999999999</v>
      </c>
      <c r="L730" s="177">
        <v>6.2996999999999996</v>
      </c>
      <c r="M730" s="177">
        <v>1.0247999999999999</v>
      </c>
      <c r="N730" s="177">
        <v>-0.37230000000000002</v>
      </c>
      <c r="O730" s="177">
        <v>8.3294999999999995</v>
      </c>
      <c r="P730" s="177">
        <v>6.4626000000000001</v>
      </c>
      <c r="Q730" s="177">
        <v>8.0823999999999998</v>
      </c>
      <c r="R730" s="177">
        <v>6.8026999999999997</v>
      </c>
      <c r="T730" s="106"/>
      <c r="U730" s="107"/>
      <c r="V730" s="107"/>
      <c r="W730" s="107"/>
      <c r="X730" s="107"/>
      <c r="Y730" s="107"/>
      <c r="Z730" s="107"/>
      <c r="AA730" s="107"/>
      <c r="AB730" s="107"/>
      <c r="AC730" s="107"/>
      <c r="AD730" s="107"/>
      <c r="AE730" s="107"/>
      <c r="AF730" s="107"/>
      <c r="AG730" s="107"/>
      <c r="AH730" s="107"/>
    </row>
    <row r="731" spans="1:34" x14ac:dyDescent="0.3">
      <c r="A731" s="173" t="s">
        <v>1598</v>
      </c>
      <c r="B731" s="173" t="s">
        <v>1530</v>
      </c>
      <c r="C731" s="173">
        <v>132998</v>
      </c>
      <c r="D731" s="176">
        <v>44918</v>
      </c>
      <c r="E731" s="177">
        <v>17.190000000000001</v>
      </c>
      <c r="F731" s="177">
        <v>-0.97929999999999995</v>
      </c>
      <c r="G731" s="177">
        <v>-1.8274999999999999</v>
      </c>
      <c r="H731" s="177">
        <v>-1.6027</v>
      </c>
      <c r="I731" s="177">
        <v>-2.1071</v>
      </c>
      <c r="J731" s="177">
        <v>-1.0931999999999999</v>
      </c>
      <c r="K731" s="177">
        <v>0.11650000000000001</v>
      </c>
      <c r="L731" s="177">
        <v>5.7846000000000002</v>
      </c>
      <c r="M731" s="177">
        <v>0.23319999999999999</v>
      </c>
      <c r="N731" s="177">
        <v>-1.3769</v>
      </c>
      <c r="O731" s="177">
        <v>7.2283999999999997</v>
      </c>
      <c r="P731" s="177">
        <v>5.3703000000000003</v>
      </c>
      <c r="Q731" s="177">
        <v>6.94</v>
      </c>
      <c r="R731" s="177">
        <v>5.6863000000000001</v>
      </c>
      <c r="T731" s="106"/>
      <c r="U731" s="107"/>
      <c r="V731" s="107"/>
      <c r="W731" s="107"/>
      <c r="X731" s="107"/>
      <c r="Y731" s="107"/>
      <c r="Z731" s="107"/>
      <c r="AA731" s="107"/>
      <c r="AB731" s="107"/>
      <c r="AC731" s="107"/>
      <c r="AD731" s="107"/>
      <c r="AE731" s="107"/>
      <c r="AF731" s="107"/>
      <c r="AG731" s="107"/>
      <c r="AH731" s="107"/>
    </row>
    <row r="732" spans="1:34" x14ac:dyDescent="0.3">
      <c r="A732" s="173" t="s">
        <v>1598</v>
      </c>
      <c r="B732" s="173" t="s">
        <v>1510</v>
      </c>
      <c r="C732" s="173">
        <v>135120</v>
      </c>
      <c r="D732" s="176">
        <v>44918</v>
      </c>
      <c r="E732" s="177">
        <v>18.47</v>
      </c>
      <c r="F732" s="177">
        <v>-0.64549999999999996</v>
      </c>
      <c r="G732" s="177">
        <v>-1.1771</v>
      </c>
      <c r="H732" s="177">
        <v>-1.0182</v>
      </c>
      <c r="I732" s="177">
        <v>-1.4933000000000001</v>
      </c>
      <c r="J732" s="177">
        <v>-0.96509999999999996</v>
      </c>
      <c r="K732" s="177">
        <v>1.0394000000000001</v>
      </c>
      <c r="L732" s="177">
        <v>7.1345999999999998</v>
      </c>
      <c r="M732" s="177">
        <v>2.4403999999999999</v>
      </c>
      <c r="N732" s="177">
        <v>1.3165</v>
      </c>
      <c r="O732" s="177">
        <v>9.1759000000000004</v>
      </c>
      <c r="P732" s="177">
        <v>8.7451000000000008</v>
      </c>
      <c r="Q732" s="177">
        <v>8.6883999999999997</v>
      </c>
      <c r="R732" s="177">
        <v>8.1539000000000001</v>
      </c>
      <c r="T732" s="106"/>
      <c r="U732" s="107"/>
      <c r="V732" s="107"/>
      <c r="W732" s="107"/>
      <c r="X732" s="107"/>
      <c r="Y732" s="107"/>
      <c r="Z732" s="107"/>
      <c r="AA732" s="107"/>
      <c r="AB732" s="107"/>
      <c r="AC732" s="107"/>
      <c r="AD732" s="107"/>
      <c r="AE732" s="107"/>
      <c r="AF732" s="107"/>
      <c r="AG732" s="107"/>
      <c r="AH732" s="107"/>
    </row>
    <row r="733" spans="1:34" x14ac:dyDescent="0.3">
      <c r="A733" s="173" t="s">
        <v>1598</v>
      </c>
      <c r="B733" s="173" t="s">
        <v>1531</v>
      </c>
      <c r="C733" s="173">
        <v>135122</v>
      </c>
      <c r="D733" s="176">
        <v>44918</v>
      </c>
      <c r="E733" s="177">
        <v>16.850000000000001</v>
      </c>
      <c r="F733" s="177">
        <v>-0.70709999999999995</v>
      </c>
      <c r="G733" s="177">
        <v>-1.2309000000000001</v>
      </c>
      <c r="H733" s="177">
        <v>-1.0569999999999999</v>
      </c>
      <c r="I733" s="177">
        <v>-1.5770999999999999</v>
      </c>
      <c r="J733" s="177">
        <v>-1.115</v>
      </c>
      <c r="K733" s="177">
        <v>0.71730000000000005</v>
      </c>
      <c r="L733" s="177">
        <v>6.4435000000000002</v>
      </c>
      <c r="M733" s="177">
        <v>1.4449000000000001</v>
      </c>
      <c r="N733" s="177">
        <v>0</v>
      </c>
      <c r="O733" s="177">
        <v>7.7144000000000004</v>
      </c>
      <c r="P733" s="177">
        <v>7.3765999999999998</v>
      </c>
      <c r="Q733" s="177">
        <v>7.3419999999999996</v>
      </c>
      <c r="R733" s="177">
        <v>6.6650999999999998</v>
      </c>
      <c r="T733" s="106"/>
      <c r="U733" s="107"/>
      <c r="V733" s="107"/>
      <c r="W733" s="107"/>
      <c r="X733" s="107"/>
      <c r="Y733" s="107"/>
      <c r="Z733" s="107"/>
      <c r="AA733" s="107"/>
      <c r="AB733" s="107"/>
      <c r="AC733" s="107"/>
      <c r="AD733" s="107"/>
      <c r="AE733" s="107"/>
      <c r="AF733" s="107"/>
      <c r="AG733" s="107"/>
      <c r="AH733" s="107"/>
    </row>
    <row r="734" spans="1:34" x14ac:dyDescent="0.3">
      <c r="A734" s="173" t="s">
        <v>1598</v>
      </c>
      <c r="B734" s="173" t="s">
        <v>1918</v>
      </c>
      <c r="C734" s="173">
        <v>147496</v>
      </c>
      <c r="D734" s="176">
        <v>44918</v>
      </c>
      <c r="E734" s="177">
        <v>13.0999</v>
      </c>
      <c r="F734" s="177">
        <v>-0.6462</v>
      </c>
      <c r="G734" s="177">
        <v>-1.2125999999999999</v>
      </c>
      <c r="H734" s="177">
        <v>-1.0918000000000001</v>
      </c>
      <c r="I734" s="177">
        <v>-1.4778</v>
      </c>
      <c r="J734" s="177">
        <v>-0.91220000000000001</v>
      </c>
      <c r="K734" s="177">
        <v>0.88639999999999997</v>
      </c>
      <c r="L734" s="177">
        <v>7.2224000000000004</v>
      </c>
      <c r="M734" s="177">
        <v>3.5737000000000001</v>
      </c>
      <c r="N734" s="177">
        <v>4.2156000000000002</v>
      </c>
      <c r="O734" s="177">
        <v>7.9547999999999996</v>
      </c>
      <c r="P734" s="177"/>
      <c r="Q734" s="177">
        <v>8.2242999999999995</v>
      </c>
      <c r="R734" s="177">
        <v>5.7232000000000003</v>
      </c>
      <c r="T734" s="106"/>
      <c r="U734" s="107"/>
      <c r="V734" s="107"/>
      <c r="W734" s="107"/>
      <c r="X734" s="107"/>
      <c r="Y734" s="107"/>
      <c r="Z734" s="107"/>
      <c r="AA734" s="107"/>
      <c r="AB734" s="107"/>
      <c r="AC734" s="107"/>
      <c r="AD734" s="107"/>
      <c r="AE734" s="107"/>
      <c r="AF734" s="107"/>
      <c r="AG734" s="107"/>
      <c r="AH734" s="107"/>
    </row>
    <row r="735" spans="1:34" x14ac:dyDescent="0.3">
      <c r="A735" s="173" t="s">
        <v>1598</v>
      </c>
      <c r="B735" s="173" t="s">
        <v>1919</v>
      </c>
      <c r="C735" s="173">
        <v>147494</v>
      </c>
      <c r="D735" s="176">
        <v>44918</v>
      </c>
      <c r="E735" s="177">
        <v>12.622999999999999</v>
      </c>
      <c r="F735" s="177">
        <v>-0.64929999999999999</v>
      </c>
      <c r="G735" s="177">
        <v>-1.2215</v>
      </c>
      <c r="H735" s="177">
        <v>-1.1115999999999999</v>
      </c>
      <c r="I735" s="177">
        <v>-1.5182</v>
      </c>
      <c r="J735" s="177">
        <v>-1</v>
      </c>
      <c r="K735" s="177">
        <v>0.6089</v>
      </c>
      <c r="L735" s="177">
        <v>6.6185999999999998</v>
      </c>
      <c r="M735" s="177">
        <v>2.7027999999999999</v>
      </c>
      <c r="N735" s="177">
        <v>3.0449000000000002</v>
      </c>
      <c r="O735" s="177">
        <v>6.7666000000000004</v>
      </c>
      <c r="P735" s="177"/>
      <c r="Q735" s="177">
        <v>7.0559000000000003</v>
      </c>
      <c r="R735" s="177">
        <v>4.5872000000000002</v>
      </c>
      <c r="T735" s="106"/>
      <c r="U735" s="107"/>
      <c r="V735" s="107"/>
      <c r="W735" s="107"/>
      <c r="X735" s="107"/>
      <c r="Y735" s="107"/>
      <c r="Z735" s="107"/>
      <c r="AA735" s="107"/>
      <c r="AB735" s="107"/>
      <c r="AC735" s="107"/>
      <c r="AD735" s="107"/>
      <c r="AE735" s="107"/>
      <c r="AF735" s="107"/>
      <c r="AG735" s="107"/>
      <c r="AH735" s="107"/>
    </row>
    <row r="736" spans="1:34" x14ac:dyDescent="0.3">
      <c r="A736" s="173" t="s">
        <v>1598</v>
      </c>
      <c r="B736" s="173" t="s">
        <v>1511</v>
      </c>
      <c r="C736" s="173">
        <v>136567</v>
      </c>
      <c r="D736" s="176">
        <v>44918</v>
      </c>
      <c r="E736" s="177">
        <v>18.155999999999999</v>
      </c>
      <c r="F736" s="177">
        <v>-0.52600000000000002</v>
      </c>
      <c r="G736" s="177">
        <v>-0.86809999999999998</v>
      </c>
      <c r="H736" s="177">
        <v>-0.68379999999999996</v>
      </c>
      <c r="I736" s="177">
        <v>-0.78690000000000004</v>
      </c>
      <c r="J736" s="177">
        <v>0</v>
      </c>
      <c r="K736" s="177">
        <v>1.4472</v>
      </c>
      <c r="L736" s="177">
        <v>6.1692</v>
      </c>
      <c r="M736" s="177">
        <v>4.0578000000000003</v>
      </c>
      <c r="N736" s="177">
        <v>6.1382000000000003</v>
      </c>
      <c r="O736" s="177">
        <v>9.4818999999999996</v>
      </c>
      <c r="P736" s="177">
        <v>7.4147999999999996</v>
      </c>
      <c r="Q736" s="177">
        <v>9.2486999999999995</v>
      </c>
      <c r="R736" s="177">
        <v>9.9924999999999997</v>
      </c>
      <c r="T736" s="106"/>
      <c r="U736" s="107"/>
      <c r="V736" s="107"/>
      <c r="W736" s="107"/>
      <c r="X736" s="107"/>
      <c r="Y736" s="107"/>
      <c r="Z736" s="107"/>
      <c r="AA736" s="107"/>
      <c r="AB736" s="107"/>
      <c r="AC736" s="107"/>
      <c r="AD736" s="107"/>
      <c r="AE736" s="107"/>
      <c r="AF736" s="107"/>
      <c r="AG736" s="107"/>
      <c r="AH736" s="107"/>
    </row>
    <row r="737" spans="1:34" x14ac:dyDescent="0.3">
      <c r="A737" s="173" t="s">
        <v>1598</v>
      </c>
      <c r="B737" s="173" t="s">
        <v>1532</v>
      </c>
      <c r="C737" s="173">
        <v>136563</v>
      </c>
      <c r="D737" s="176">
        <v>44918</v>
      </c>
      <c r="E737" s="177">
        <v>16.559000000000001</v>
      </c>
      <c r="F737" s="177">
        <v>-0.52259999999999995</v>
      </c>
      <c r="G737" s="177">
        <v>-0.874</v>
      </c>
      <c r="H737" s="177">
        <v>-0.7016</v>
      </c>
      <c r="I737" s="177">
        <v>-0.8206</v>
      </c>
      <c r="J737" s="177">
        <v>-7.2400000000000006E-2</v>
      </c>
      <c r="K737" s="177">
        <v>1.2349000000000001</v>
      </c>
      <c r="L737" s="177">
        <v>5.7474999999999996</v>
      </c>
      <c r="M737" s="177">
        <v>3.4097</v>
      </c>
      <c r="N737" s="177">
        <v>5.2634999999999996</v>
      </c>
      <c r="O737" s="177">
        <v>8.0747999999999998</v>
      </c>
      <c r="P737" s="177">
        <v>5.9246999999999996</v>
      </c>
      <c r="Q737" s="177">
        <v>7.7670000000000003</v>
      </c>
      <c r="R737" s="177">
        <v>8.7055000000000007</v>
      </c>
      <c r="T737" s="106"/>
      <c r="U737" s="107"/>
      <c r="V737" s="107"/>
      <c r="W737" s="107"/>
      <c r="X737" s="107"/>
      <c r="Y737" s="107"/>
      <c r="Z737" s="107"/>
      <c r="AA737" s="107"/>
      <c r="AB737" s="107"/>
      <c r="AC737" s="107"/>
      <c r="AD737" s="107"/>
      <c r="AE737" s="107"/>
      <c r="AF737" s="107"/>
      <c r="AG737" s="107"/>
      <c r="AH737" s="107"/>
    </row>
    <row r="738" spans="1:34" x14ac:dyDescent="0.3">
      <c r="A738" s="173" t="s">
        <v>1598</v>
      </c>
      <c r="B738" s="173" t="s">
        <v>1512</v>
      </c>
      <c r="C738" s="173">
        <v>140347</v>
      </c>
      <c r="D738" s="176">
        <v>44918</v>
      </c>
      <c r="E738" s="177">
        <v>20.0623</v>
      </c>
      <c r="F738" s="177">
        <v>-0.86380000000000001</v>
      </c>
      <c r="G738" s="177">
        <v>-1.6013999999999999</v>
      </c>
      <c r="H738" s="177">
        <v>-1.3265</v>
      </c>
      <c r="I738" s="177">
        <v>-1.7806</v>
      </c>
      <c r="J738" s="177">
        <v>-1.0164</v>
      </c>
      <c r="K738" s="177">
        <v>1.0007999999999999</v>
      </c>
      <c r="L738" s="177">
        <v>6.4720000000000004</v>
      </c>
      <c r="M738" s="177">
        <v>3.6179000000000001</v>
      </c>
      <c r="N738" s="177">
        <v>3.9615999999999998</v>
      </c>
      <c r="O738" s="177">
        <v>10.1508</v>
      </c>
      <c r="P738" s="177">
        <v>8.6951000000000001</v>
      </c>
      <c r="Q738" s="177">
        <v>8.8618000000000006</v>
      </c>
      <c r="R738" s="177">
        <v>8.8359000000000005</v>
      </c>
      <c r="T738" s="106"/>
      <c r="U738" s="107"/>
      <c r="V738" s="107"/>
      <c r="W738" s="107"/>
      <c r="X738" s="107"/>
      <c r="Y738" s="107"/>
      <c r="Z738" s="107"/>
      <c r="AA738" s="107"/>
      <c r="AB738" s="107"/>
      <c r="AC738" s="107"/>
      <c r="AD738" s="107"/>
      <c r="AE738" s="107"/>
      <c r="AF738" s="107"/>
      <c r="AG738" s="107"/>
      <c r="AH738" s="107"/>
    </row>
    <row r="739" spans="1:34" x14ac:dyDescent="0.3">
      <c r="A739" s="173" t="s">
        <v>1598</v>
      </c>
      <c r="B739" s="173" t="s">
        <v>1533</v>
      </c>
      <c r="C739" s="173">
        <v>140351</v>
      </c>
      <c r="D739" s="176">
        <v>44918</v>
      </c>
      <c r="E739" s="177">
        <v>18.678599999999999</v>
      </c>
      <c r="F739" s="177">
        <v>-0.86719999999999997</v>
      </c>
      <c r="G739" s="177">
        <v>-1.6117999999999999</v>
      </c>
      <c r="H739" s="177">
        <v>-1.3520000000000001</v>
      </c>
      <c r="I739" s="177">
        <v>-1.8315999999999999</v>
      </c>
      <c r="J739" s="177">
        <v>-1.1264000000000001</v>
      </c>
      <c r="K739" s="177">
        <v>0.65910000000000002</v>
      </c>
      <c r="L739" s="177">
        <v>5.7487000000000004</v>
      </c>
      <c r="M739" s="177">
        <v>2.5666000000000002</v>
      </c>
      <c r="N739" s="177">
        <v>2.5569999999999999</v>
      </c>
      <c r="O739" s="177">
        <v>8.8444000000000003</v>
      </c>
      <c r="P739" s="177">
        <v>7.4648000000000003</v>
      </c>
      <c r="Q739" s="177">
        <v>7.9172000000000002</v>
      </c>
      <c r="R739" s="177">
        <v>7.4341999999999997</v>
      </c>
      <c r="T739" s="106"/>
      <c r="U739" s="107"/>
      <c r="V739" s="107"/>
      <c r="W739" s="107"/>
      <c r="X739" s="107"/>
      <c r="Y739" s="107"/>
      <c r="Z739" s="107"/>
      <c r="AA739" s="107"/>
      <c r="AB739" s="107"/>
      <c r="AC739" s="107"/>
      <c r="AD739" s="107"/>
      <c r="AE739" s="107"/>
      <c r="AF739" s="107"/>
      <c r="AG739" s="107"/>
      <c r="AH739" s="107"/>
    </row>
    <row r="740" spans="1:34" x14ac:dyDescent="0.3">
      <c r="A740" s="173" t="s">
        <v>1598</v>
      </c>
      <c r="B740" s="173" t="s">
        <v>1534</v>
      </c>
      <c r="C740" s="173">
        <v>144461</v>
      </c>
      <c r="D740" s="176">
        <v>44918</v>
      </c>
      <c r="E740" s="177">
        <v>13.127599999999999</v>
      </c>
      <c r="F740" s="177">
        <v>-0.76870000000000005</v>
      </c>
      <c r="G740" s="177">
        <v>-1.4237</v>
      </c>
      <c r="H740" s="177">
        <v>-1.3332999999999999</v>
      </c>
      <c r="I740" s="177">
        <v>-1.6615</v>
      </c>
      <c r="J740" s="177">
        <v>-0.9768</v>
      </c>
      <c r="K740" s="177">
        <v>1.2784</v>
      </c>
      <c r="L740" s="177">
        <v>6.8552999999999997</v>
      </c>
      <c r="M740" s="177">
        <v>4.0065</v>
      </c>
      <c r="N740" s="177">
        <v>3.2913000000000001</v>
      </c>
      <c r="O740" s="177">
        <v>8.1616999999999997</v>
      </c>
      <c r="P740" s="177"/>
      <c r="Q740" s="177">
        <v>6.4926000000000004</v>
      </c>
      <c r="R740" s="177">
        <v>8.3495000000000008</v>
      </c>
      <c r="T740" s="106"/>
      <c r="U740" s="107"/>
      <c r="V740" s="107"/>
      <c r="W740" s="107"/>
      <c r="X740" s="107"/>
      <c r="Y740" s="107"/>
      <c r="Z740" s="107"/>
      <c r="AA740" s="107"/>
      <c r="AB740" s="107"/>
      <c r="AC740" s="107"/>
      <c r="AD740" s="107"/>
      <c r="AE740" s="107"/>
      <c r="AF740" s="107"/>
      <c r="AG740" s="107"/>
      <c r="AH740" s="107"/>
    </row>
    <row r="741" spans="1:34" x14ac:dyDescent="0.3">
      <c r="A741" s="173" t="s">
        <v>1598</v>
      </c>
      <c r="B741" s="173" t="s">
        <v>1513</v>
      </c>
      <c r="C741" s="173">
        <v>144466</v>
      </c>
      <c r="D741" s="176">
        <v>44918</v>
      </c>
      <c r="E741" s="177">
        <v>14.014200000000001</v>
      </c>
      <c r="F741" s="177">
        <v>-0.76549999999999996</v>
      </c>
      <c r="G741" s="177">
        <v>-1.4133</v>
      </c>
      <c r="H741" s="177">
        <v>-1.3085</v>
      </c>
      <c r="I741" s="177">
        <v>-1.6133</v>
      </c>
      <c r="J741" s="177">
        <v>-0.87360000000000004</v>
      </c>
      <c r="K741" s="177">
        <v>1.5949</v>
      </c>
      <c r="L741" s="177">
        <v>7.5153999999999996</v>
      </c>
      <c r="M741" s="177">
        <v>4.9737</v>
      </c>
      <c r="N741" s="177">
        <v>4.5750000000000002</v>
      </c>
      <c r="O741" s="177">
        <v>9.6646000000000001</v>
      </c>
      <c r="P741" s="177"/>
      <c r="Q741" s="177">
        <v>8.1136999999999997</v>
      </c>
      <c r="R741" s="177">
        <v>9.7416</v>
      </c>
      <c r="T741" s="106"/>
      <c r="U741" s="107"/>
      <c r="V741" s="107"/>
      <c r="W741" s="107"/>
      <c r="X741" s="107"/>
      <c r="Y741" s="107"/>
      <c r="Z741" s="107"/>
      <c r="AA741" s="107"/>
      <c r="AB741" s="107"/>
      <c r="AC741" s="107"/>
      <c r="AD741" s="107"/>
      <c r="AE741" s="107"/>
      <c r="AF741" s="107"/>
      <c r="AG741" s="107"/>
      <c r="AH741" s="107"/>
    </row>
    <row r="742" spans="1:34" x14ac:dyDescent="0.3">
      <c r="A742" s="173" t="s">
        <v>1598</v>
      </c>
      <c r="B742" s="173" t="s">
        <v>1535</v>
      </c>
      <c r="C742" s="173">
        <v>101585</v>
      </c>
      <c r="D742" s="176">
        <v>44918</v>
      </c>
      <c r="E742" s="177">
        <v>50.103000000000002</v>
      </c>
      <c r="F742" s="177">
        <v>-0.76259999999999994</v>
      </c>
      <c r="G742" s="177">
        <v>-1.4360999999999999</v>
      </c>
      <c r="H742" s="177">
        <v>-1.2398</v>
      </c>
      <c r="I742" s="177">
        <v>-1.56</v>
      </c>
      <c r="J742" s="177">
        <v>-0.79010000000000002</v>
      </c>
      <c r="K742" s="177">
        <v>1.5341</v>
      </c>
      <c r="L742" s="177">
        <v>7.5818000000000003</v>
      </c>
      <c r="M742" s="177">
        <v>4.2443999999999997</v>
      </c>
      <c r="N742" s="177">
        <v>5.4534000000000002</v>
      </c>
      <c r="O742" s="177">
        <v>10.094900000000001</v>
      </c>
      <c r="P742" s="177">
        <v>7.3643999999999998</v>
      </c>
      <c r="Q742" s="177">
        <v>9.2175999999999991</v>
      </c>
      <c r="R742" s="177">
        <v>11.509499999999999</v>
      </c>
      <c r="T742" s="106"/>
      <c r="U742" s="107"/>
      <c r="V742" s="107"/>
      <c r="W742" s="107"/>
      <c r="X742" s="107"/>
      <c r="Y742" s="107"/>
      <c r="Z742" s="107"/>
      <c r="AA742" s="107"/>
      <c r="AB742" s="107"/>
      <c r="AC742" s="107"/>
      <c r="AD742" s="107"/>
      <c r="AE742" s="107"/>
      <c r="AF742" s="107"/>
      <c r="AG742" s="107"/>
      <c r="AH742" s="107"/>
    </row>
    <row r="743" spans="1:34" x14ac:dyDescent="0.3">
      <c r="A743" s="173" t="s">
        <v>1598</v>
      </c>
      <c r="B743" s="173" t="s">
        <v>1514</v>
      </c>
      <c r="C743" s="173">
        <v>119128</v>
      </c>
      <c r="D743" s="176">
        <v>44918</v>
      </c>
      <c r="E743" s="177">
        <v>54.750999999999998</v>
      </c>
      <c r="F743" s="177">
        <v>-0.76129999999999998</v>
      </c>
      <c r="G743" s="177">
        <v>-1.4295</v>
      </c>
      <c r="H743" s="177">
        <v>-1.2232000000000001</v>
      </c>
      <c r="I743" s="177">
        <v>-1.5251999999999999</v>
      </c>
      <c r="J743" s="177">
        <v>-0.71450000000000002</v>
      </c>
      <c r="K743" s="177">
        <v>1.7695000000000001</v>
      </c>
      <c r="L743" s="177">
        <v>8.0710999999999995</v>
      </c>
      <c r="M743" s="177">
        <v>4.9473000000000003</v>
      </c>
      <c r="N743" s="177">
        <v>6.3891</v>
      </c>
      <c r="O743" s="177">
        <v>10.9908</v>
      </c>
      <c r="P743" s="177">
        <v>8.4196000000000009</v>
      </c>
      <c r="Q743" s="177">
        <v>10.0501</v>
      </c>
      <c r="R743" s="177">
        <v>12.4598</v>
      </c>
      <c r="T743" s="106"/>
      <c r="U743" s="107"/>
      <c r="V743" s="107"/>
      <c r="W743" s="107"/>
      <c r="X743" s="107"/>
      <c r="Y743" s="107"/>
      <c r="Z743" s="107"/>
      <c r="AA743" s="107"/>
      <c r="AB743" s="107"/>
      <c r="AC743" s="107"/>
      <c r="AD743" s="107"/>
      <c r="AE743" s="107"/>
      <c r="AF743" s="107"/>
      <c r="AG743" s="107"/>
      <c r="AH743" s="107"/>
    </row>
    <row r="744" spans="1:34" x14ac:dyDescent="0.3">
      <c r="A744" s="173" t="s">
        <v>1598</v>
      </c>
      <c r="B744" s="173" t="s">
        <v>2034</v>
      </c>
      <c r="C744" s="173">
        <v>151060</v>
      </c>
      <c r="D744" s="176">
        <v>44918</v>
      </c>
      <c r="E744" s="177">
        <v>25.208100000000002</v>
      </c>
      <c r="F744" s="177">
        <v>-0.4451</v>
      </c>
      <c r="G744" s="177">
        <v>-0.95709999999999995</v>
      </c>
      <c r="H744" s="177">
        <v>-0.88119999999999998</v>
      </c>
      <c r="I744" s="177">
        <v>-1.2574000000000001</v>
      </c>
      <c r="J744" s="177">
        <v>-0.76329999999999998</v>
      </c>
      <c r="K744" s="177">
        <v>-0.2094</v>
      </c>
      <c r="L744" s="177">
        <v>4.5849000000000002</v>
      </c>
      <c r="M744" s="177">
        <v>1.2821</v>
      </c>
      <c r="N744" s="177">
        <v>2.5261</v>
      </c>
      <c r="O744" s="177">
        <v>10.1616</v>
      </c>
      <c r="P744" s="177">
        <v>7.0492999999999997</v>
      </c>
      <c r="Q744" s="177">
        <v>8.5863999999999994</v>
      </c>
      <c r="R744" s="177">
        <v>9.9555000000000007</v>
      </c>
      <c r="T744" s="106"/>
      <c r="U744" s="107"/>
      <c r="V744" s="107"/>
      <c r="W744" s="107"/>
      <c r="X744" s="107"/>
      <c r="Y744" s="107"/>
      <c r="Z744" s="107"/>
      <c r="AA744" s="107"/>
      <c r="AB744" s="107"/>
      <c r="AC744" s="107"/>
      <c r="AD744" s="107"/>
      <c r="AE744" s="107"/>
      <c r="AF744" s="107"/>
      <c r="AG744" s="107"/>
      <c r="AH744" s="107"/>
    </row>
    <row r="745" spans="1:34" x14ac:dyDescent="0.3">
      <c r="A745" s="173" t="s">
        <v>1598</v>
      </c>
      <c r="B745" s="173" t="s">
        <v>2035</v>
      </c>
      <c r="C745" s="173">
        <v>151058</v>
      </c>
      <c r="D745" s="176">
        <v>44918</v>
      </c>
      <c r="E745" s="177">
        <v>23.2499</v>
      </c>
      <c r="F745" s="177">
        <v>-0.44790000000000002</v>
      </c>
      <c r="G745" s="177">
        <v>-0.96440000000000003</v>
      </c>
      <c r="H745" s="177">
        <v>-0.89849999999999997</v>
      </c>
      <c r="I745" s="177">
        <v>-1.2910999999999999</v>
      </c>
      <c r="J745" s="177">
        <v>-0.83640000000000003</v>
      </c>
      <c r="K745" s="177">
        <v>-0.42870000000000003</v>
      </c>
      <c r="L745" s="177">
        <v>4.1242000000000001</v>
      </c>
      <c r="M745" s="177">
        <v>0.60970000000000002</v>
      </c>
      <c r="N745" s="177">
        <v>1.6211</v>
      </c>
      <c r="O745" s="177">
        <v>9.1885999999999992</v>
      </c>
      <c r="P745" s="177">
        <v>6.1273999999999997</v>
      </c>
      <c r="Q745" s="177">
        <v>7.8320999999999996</v>
      </c>
      <c r="R745" s="177">
        <v>8.9999000000000002</v>
      </c>
      <c r="T745" s="106"/>
      <c r="U745" s="107"/>
      <c r="V745" s="107"/>
      <c r="W745" s="107"/>
      <c r="X745" s="107"/>
      <c r="Y745" s="107"/>
      <c r="Z745" s="107"/>
      <c r="AA745" s="107"/>
      <c r="AB745" s="107"/>
      <c r="AC745" s="107"/>
      <c r="AD745" s="107"/>
      <c r="AE745" s="107"/>
      <c r="AF745" s="107"/>
      <c r="AG745" s="107"/>
      <c r="AH745" s="107"/>
    </row>
    <row r="746" spans="1:34" x14ac:dyDescent="0.3">
      <c r="A746" s="173" t="s">
        <v>1598</v>
      </c>
      <c r="B746" s="173" t="s">
        <v>1688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1598</v>
      </c>
      <c r="B747" s="173" t="s">
        <v>1689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1598</v>
      </c>
      <c r="B748" s="173" t="s">
        <v>1536</v>
      </c>
      <c r="C748" s="173">
        <v>133051</v>
      </c>
      <c r="D748" s="176">
        <v>44918</v>
      </c>
      <c r="E748" s="177">
        <v>17.98</v>
      </c>
      <c r="F748" s="177">
        <v>-0.222</v>
      </c>
      <c r="G748" s="177">
        <v>-0.33260000000000001</v>
      </c>
      <c r="H748" s="177">
        <v>-0.27729999999999999</v>
      </c>
      <c r="I748" s="177">
        <v>-0.1666</v>
      </c>
      <c r="J748" s="177">
        <v>0.39079999999999998</v>
      </c>
      <c r="K748" s="177">
        <v>2.2753000000000001</v>
      </c>
      <c r="L748" s="177">
        <v>4.4741</v>
      </c>
      <c r="M748" s="177">
        <v>4.9008000000000003</v>
      </c>
      <c r="N748" s="177">
        <v>6.8330000000000002</v>
      </c>
      <c r="O748" s="177">
        <v>7.0105000000000004</v>
      </c>
      <c r="P748" s="177">
        <v>6.9413</v>
      </c>
      <c r="Q748" s="177">
        <v>7.5553999999999997</v>
      </c>
      <c r="R748" s="177">
        <v>8.4404000000000003</v>
      </c>
      <c r="T748" s="106"/>
      <c r="U748" s="107"/>
      <c r="V748" s="107"/>
      <c r="W748" s="107"/>
      <c r="X748" s="107"/>
      <c r="Y748" s="107"/>
      <c r="Z748" s="107"/>
      <c r="AA748" s="107"/>
      <c r="AB748" s="107"/>
      <c r="AC748" s="107"/>
      <c r="AD748" s="107"/>
      <c r="AE748" s="107"/>
      <c r="AF748" s="107"/>
      <c r="AG748" s="107"/>
      <c r="AH748" s="107"/>
    </row>
    <row r="749" spans="1:34" x14ac:dyDescent="0.3">
      <c r="A749" s="173" t="s">
        <v>1598</v>
      </c>
      <c r="B749" s="173" t="s">
        <v>1515</v>
      </c>
      <c r="C749" s="173">
        <v>133054</v>
      </c>
      <c r="D749" s="176">
        <v>44918</v>
      </c>
      <c r="E749" s="177">
        <v>19.07</v>
      </c>
      <c r="F749" s="177">
        <v>-0.20930000000000001</v>
      </c>
      <c r="G749" s="177">
        <v>-0.36570000000000003</v>
      </c>
      <c r="H749" s="177">
        <v>-0.26150000000000001</v>
      </c>
      <c r="I749" s="177">
        <v>-0.15709999999999999</v>
      </c>
      <c r="J749" s="177">
        <v>0.42130000000000001</v>
      </c>
      <c r="K749" s="177">
        <v>2.4167999999999998</v>
      </c>
      <c r="L749" s="177">
        <v>4.7801999999999998</v>
      </c>
      <c r="M749" s="177">
        <v>5.3590999999999998</v>
      </c>
      <c r="N749" s="177">
        <v>7.4366000000000003</v>
      </c>
      <c r="O749" s="177">
        <v>7.6581000000000001</v>
      </c>
      <c r="P749" s="177">
        <v>7.6105</v>
      </c>
      <c r="Q749" s="177">
        <v>8.3440999999999992</v>
      </c>
      <c r="R749" s="177">
        <v>9.1049000000000007</v>
      </c>
      <c r="T749" s="106"/>
      <c r="U749" s="107"/>
      <c r="V749" s="107"/>
      <c r="W749" s="107"/>
      <c r="X749" s="107"/>
      <c r="Y749" s="107"/>
      <c r="Z749" s="107"/>
      <c r="AA749" s="107"/>
      <c r="AB749" s="107"/>
      <c r="AC749" s="107"/>
      <c r="AD749" s="107"/>
      <c r="AE749" s="107"/>
      <c r="AF749" s="107"/>
      <c r="AG749" s="107"/>
      <c r="AH749" s="107"/>
    </row>
    <row r="750" spans="1:34" x14ac:dyDescent="0.3">
      <c r="A750" s="173" t="s">
        <v>1598</v>
      </c>
      <c r="B750" s="173" t="s">
        <v>1537</v>
      </c>
      <c r="C750" s="173">
        <v>114982</v>
      </c>
      <c r="D750" s="176">
        <v>44918</v>
      </c>
      <c r="E750" s="177">
        <v>21.2515</v>
      </c>
      <c r="F750" s="177">
        <v>-0.86350000000000005</v>
      </c>
      <c r="G750" s="177">
        <v>-1.5806</v>
      </c>
      <c r="H750" s="177">
        <v>-1.3664000000000001</v>
      </c>
      <c r="I750" s="177">
        <v>-1.8783000000000001</v>
      </c>
      <c r="J750" s="177">
        <v>-1.1788000000000001</v>
      </c>
      <c r="K750" s="177">
        <v>0.74950000000000006</v>
      </c>
      <c r="L750" s="177">
        <v>6.1369999999999996</v>
      </c>
      <c r="M750" s="177">
        <v>2.6240999999999999</v>
      </c>
      <c r="N750" s="177">
        <v>2.5215999999999998</v>
      </c>
      <c r="O750" s="177">
        <v>7.2808000000000002</v>
      </c>
      <c r="P750" s="177">
        <v>6.0403000000000002</v>
      </c>
      <c r="Q750" s="177">
        <v>6.5937999999999999</v>
      </c>
      <c r="R750" s="177">
        <v>6.5255000000000001</v>
      </c>
      <c r="T750" s="106"/>
      <c r="U750" s="107"/>
      <c r="V750" s="107"/>
      <c r="W750" s="107"/>
      <c r="X750" s="107"/>
      <c r="Y750" s="107"/>
      <c r="Z750" s="107"/>
      <c r="AA750" s="107"/>
      <c r="AB750" s="107"/>
      <c r="AC750" s="107"/>
      <c r="AD750" s="107"/>
      <c r="AE750" s="107"/>
      <c r="AF750" s="107"/>
      <c r="AG750" s="107"/>
      <c r="AH750" s="107"/>
    </row>
    <row r="751" spans="1:34" x14ac:dyDescent="0.3">
      <c r="A751" s="173" t="s">
        <v>1598</v>
      </c>
      <c r="B751" s="173" t="s">
        <v>1516</v>
      </c>
      <c r="C751" s="173">
        <v>118452</v>
      </c>
      <c r="D751" s="176">
        <v>44918</v>
      </c>
      <c r="E751" s="177">
        <v>23.372399999999999</v>
      </c>
      <c r="F751" s="177">
        <v>-0.86060000000000003</v>
      </c>
      <c r="G751" s="177">
        <v>-1.5729</v>
      </c>
      <c r="H751" s="177">
        <v>-1.3476999999999999</v>
      </c>
      <c r="I751" s="177">
        <v>-1.8411999999999999</v>
      </c>
      <c r="J751" s="177">
        <v>-1.0992999999999999</v>
      </c>
      <c r="K751" s="177">
        <v>0.99470000000000003</v>
      </c>
      <c r="L751" s="177">
        <v>6.6574999999999998</v>
      </c>
      <c r="M751" s="177">
        <v>3.3536999999999999</v>
      </c>
      <c r="N751" s="177">
        <v>3.5051999999999999</v>
      </c>
      <c r="O751" s="177">
        <v>8.3140999999999998</v>
      </c>
      <c r="P751" s="177">
        <v>7.3669000000000002</v>
      </c>
      <c r="Q751" s="177">
        <v>7.3010000000000002</v>
      </c>
      <c r="R751" s="177">
        <v>7.5534999999999997</v>
      </c>
      <c r="T751" s="106"/>
      <c r="U751" s="107"/>
      <c r="V751" s="107"/>
      <c r="W751" s="107"/>
      <c r="X751" s="107"/>
      <c r="Y751" s="107"/>
      <c r="Z751" s="107"/>
      <c r="AA751" s="107"/>
      <c r="AB751" s="107"/>
      <c r="AC751" s="107"/>
      <c r="AD751" s="107"/>
      <c r="AE751" s="107"/>
      <c r="AF751" s="107"/>
      <c r="AG751" s="107"/>
      <c r="AH751" s="107"/>
    </row>
    <row r="752" spans="1:34" x14ac:dyDescent="0.3">
      <c r="A752" s="173" t="s">
        <v>1598</v>
      </c>
      <c r="B752" s="173" t="s">
        <v>1517</v>
      </c>
      <c r="C752" s="173">
        <v>118477</v>
      </c>
      <c r="D752" s="176">
        <v>44918</v>
      </c>
      <c r="E752" s="177">
        <v>27.414000000000001</v>
      </c>
      <c r="F752" s="177">
        <v>-0.37069999999999997</v>
      </c>
      <c r="G752" s="177">
        <v>-0.70989999999999998</v>
      </c>
      <c r="H752" s="177">
        <v>-0.56579999999999997</v>
      </c>
      <c r="I752" s="177">
        <v>-0.70630000000000004</v>
      </c>
      <c r="J752" s="177">
        <v>-0.35620000000000002</v>
      </c>
      <c r="K752" s="177">
        <v>0.95009999999999994</v>
      </c>
      <c r="L752" s="177">
        <v>4.7534999999999998</v>
      </c>
      <c r="M752" s="177">
        <v>3.0602</v>
      </c>
      <c r="N752" s="177">
        <v>3.41</v>
      </c>
      <c r="O752" s="177">
        <v>8.3620000000000001</v>
      </c>
      <c r="P752" s="177">
        <v>7.0921000000000003</v>
      </c>
      <c r="Q752" s="177">
        <v>7.4032999999999998</v>
      </c>
      <c r="R752" s="177">
        <v>7.6413000000000002</v>
      </c>
      <c r="T752" s="106"/>
      <c r="U752" s="107"/>
      <c r="V752" s="107"/>
      <c r="W752" s="107"/>
      <c r="X752" s="107"/>
      <c r="Y752" s="107"/>
      <c r="Z752" s="107"/>
      <c r="AA752" s="107"/>
      <c r="AB752" s="107"/>
      <c r="AC752" s="107"/>
      <c r="AD752" s="107"/>
      <c r="AE752" s="107"/>
      <c r="AF752" s="107"/>
      <c r="AG752" s="107"/>
      <c r="AH752" s="107"/>
    </row>
    <row r="753" spans="1:34" x14ac:dyDescent="0.3">
      <c r="A753" s="173" t="s">
        <v>1598</v>
      </c>
      <c r="B753" s="173" t="s">
        <v>1538</v>
      </c>
      <c r="C753" s="173">
        <v>108995</v>
      </c>
      <c r="D753" s="176">
        <v>44918</v>
      </c>
      <c r="E753" s="177">
        <v>25.315000000000001</v>
      </c>
      <c r="F753" s="177">
        <v>-0.37390000000000001</v>
      </c>
      <c r="G753" s="177">
        <v>-0.7177</v>
      </c>
      <c r="H753" s="177">
        <v>-0.58509999999999995</v>
      </c>
      <c r="I753" s="177">
        <v>-0.745</v>
      </c>
      <c r="J753" s="177">
        <v>-0.4405</v>
      </c>
      <c r="K753" s="177">
        <v>0.69210000000000005</v>
      </c>
      <c r="L753" s="177">
        <v>4.2198000000000002</v>
      </c>
      <c r="M753" s="177">
        <v>2.2414999999999998</v>
      </c>
      <c r="N753" s="177">
        <v>2.3241999999999998</v>
      </c>
      <c r="O753" s="177">
        <v>7.2264999999999997</v>
      </c>
      <c r="P753" s="177">
        <v>5.9763000000000002</v>
      </c>
      <c r="Q753" s="177">
        <v>6.5926999999999998</v>
      </c>
      <c r="R753" s="177">
        <v>6.4981</v>
      </c>
      <c r="T753" s="106"/>
      <c r="U753" s="107"/>
      <c r="V753" s="107"/>
      <c r="W753" s="107"/>
      <c r="X753" s="107"/>
      <c r="Y753" s="107"/>
      <c r="Z753" s="107"/>
      <c r="AA753" s="107"/>
      <c r="AB753" s="107"/>
      <c r="AC753" s="107"/>
      <c r="AD753" s="107"/>
      <c r="AE753" s="107"/>
      <c r="AF753" s="107"/>
      <c r="AG753" s="107"/>
      <c r="AH753" s="107"/>
    </row>
    <row r="754" spans="1:34" x14ac:dyDescent="0.3">
      <c r="A754" s="173" t="s">
        <v>1598</v>
      </c>
      <c r="B754" s="173" t="s">
        <v>1518</v>
      </c>
      <c r="C754" s="173">
        <v>146457</v>
      </c>
      <c r="D754" s="176">
        <v>44918</v>
      </c>
      <c r="E754" s="177">
        <v>13.145</v>
      </c>
      <c r="F754" s="177">
        <v>-0.87770000000000004</v>
      </c>
      <c r="G754" s="177">
        <v>-1.7233000000000001</v>
      </c>
      <c r="H754" s="177">
        <v>-1.5599000000000001</v>
      </c>
      <c r="I754" s="177">
        <v>-1.6982999999999999</v>
      </c>
      <c r="J754" s="177">
        <v>-0.82310000000000005</v>
      </c>
      <c r="K754" s="177">
        <v>-0.21790000000000001</v>
      </c>
      <c r="L754" s="177">
        <v>4.9157999999999999</v>
      </c>
      <c r="M754" s="177">
        <v>0.57850000000000001</v>
      </c>
      <c r="N754" s="177">
        <v>-0.61839999999999995</v>
      </c>
      <c r="O754" s="177">
        <v>6.8280000000000003</v>
      </c>
      <c r="P754" s="177"/>
      <c r="Q754" s="177">
        <v>7.4615</v>
      </c>
      <c r="R754" s="177">
        <v>5.7720000000000002</v>
      </c>
      <c r="T754" s="106"/>
      <c r="U754" s="107"/>
      <c r="V754" s="107"/>
      <c r="W754" s="107"/>
      <c r="X754" s="107"/>
      <c r="Y754" s="107"/>
      <c r="Z754" s="107"/>
      <c r="AA754" s="107"/>
      <c r="AB754" s="107"/>
      <c r="AC754" s="107"/>
      <c r="AD754" s="107"/>
      <c r="AE754" s="107"/>
      <c r="AF754" s="107"/>
      <c r="AG754" s="107"/>
      <c r="AH754" s="107"/>
    </row>
    <row r="755" spans="1:34" x14ac:dyDescent="0.3">
      <c r="A755" s="173" t="s">
        <v>1598</v>
      </c>
      <c r="B755" s="173" t="s">
        <v>1539</v>
      </c>
      <c r="C755" s="173">
        <v>146456</v>
      </c>
      <c r="D755" s="176">
        <v>44918</v>
      </c>
      <c r="E755" s="177">
        <v>12.3002</v>
      </c>
      <c r="F755" s="177">
        <v>-0.88160000000000005</v>
      </c>
      <c r="G755" s="177">
        <v>-1.7352000000000001</v>
      </c>
      <c r="H755" s="177">
        <v>-1.589</v>
      </c>
      <c r="I755" s="177">
        <v>-1.7564</v>
      </c>
      <c r="J755" s="177">
        <v>-0.9486</v>
      </c>
      <c r="K755" s="177">
        <v>-0.62450000000000006</v>
      </c>
      <c r="L755" s="177">
        <v>4.0431999999999997</v>
      </c>
      <c r="M755" s="177">
        <v>-0.68389999999999995</v>
      </c>
      <c r="N755" s="177">
        <v>-2.2778</v>
      </c>
      <c r="O755" s="177">
        <v>5.0172999999999996</v>
      </c>
      <c r="P755" s="177"/>
      <c r="Q755" s="177">
        <v>5.5993000000000004</v>
      </c>
      <c r="R755" s="177">
        <v>3.9950999999999999</v>
      </c>
      <c r="T755" s="106"/>
      <c r="U755" s="107"/>
      <c r="V755" s="107"/>
      <c r="W755" s="107"/>
      <c r="X755" s="107"/>
      <c r="Y755" s="107"/>
      <c r="Z755" s="107"/>
      <c r="AA755" s="107"/>
      <c r="AB755" s="107"/>
      <c r="AC755" s="107"/>
      <c r="AD755" s="107"/>
      <c r="AE755" s="107"/>
      <c r="AF755" s="107"/>
      <c r="AG755" s="107"/>
      <c r="AH755" s="107"/>
    </row>
    <row r="756" spans="1:34" x14ac:dyDescent="0.3">
      <c r="A756" s="173" t="s">
        <v>1598</v>
      </c>
      <c r="B756" s="173" t="s">
        <v>1540</v>
      </c>
      <c r="C756" s="173">
        <v>131372</v>
      </c>
      <c r="D756" s="176">
        <v>44918</v>
      </c>
      <c r="E756" s="177">
        <v>19.389199999999999</v>
      </c>
      <c r="F756" s="177">
        <v>-0.52229999999999999</v>
      </c>
      <c r="G756" s="177">
        <v>-1.0391999999999999</v>
      </c>
      <c r="H756" s="177">
        <v>-0.8458</v>
      </c>
      <c r="I756" s="177">
        <v>-1.0952</v>
      </c>
      <c r="J756" s="177">
        <v>-8.6599999999999996E-2</v>
      </c>
      <c r="K756" s="177">
        <v>1.7213000000000001</v>
      </c>
      <c r="L756" s="177">
        <v>6.7446000000000002</v>
      </c>
      <c r="M756" s="177">
        <v>4.8037000000000001</v>
      </c>
      <c r="N756" s="177">
        <v>6.2625999999999999</v>
      </c>
      <c r="O756" s="177">
        <v>9.0126000000000008</v>
      </c>
      <c r="P756" s="177">
        <v>7.8566000000000003</v>
      </c>
      <c r="Q756" s="177">
        <v>8.4097000000000008</v>
      </c>
      <c r="R756" s="177">
        <v>8.8949999999999996</v>
      </c>
      <c r="T756" s="106"/>
      <c r="U756" s="107"/>
      <c r="V756" s="107"/>
      <c r="W756" s="107"/>
      <c r="X756" s="107"/>
      <c r="Y756" s="107"/>
      <c r="Z756" s="107"/>
      <c r="AA756" s="107"/>
      <c r="AB756" s="107"/>
      <c r="AC756" s="107"/>
      <c r="AD756" s="107"/>
      <c r="AE756" s="107"/>
      <c r="AF756" s="107"/>
      <c r="AG756" s="107"/>
      <c r="AH756" s="107"/>
    </row>
    <row r="757" spans="1:34" x14ac:dyDescent="0.3">
      <c r="A757" s="173" t="s">
        <v>1598</v>
      </c>
      <c r="B757" s="173" t="s">
        <v>1519</v>
      </c>
      <c r="C757" s="173">
        <v>131373</v>
      </c>
      <c r="D757" s="176">
        <v>44918</v>
      </c>
      <c r="E757" s="177">
        <v>20.709199999999999</v>
      </c>
      <c r="F757" s="177">
        <v>-0.51980000000000004</v>
      </c>
      <c r="G757" s="177">
        <v>-1.0307999999999999</v>
      </c>
      <c r="H757" s="177">
        <v>-0.82609999999999995</v>
      </c>
      <c r="I757" s="177">
        <v>-1.0553999999999999</v>
      </c>
      <c r="J757" s="177">
        <v>-1E-3</v>
      </c>
      <c r="K757" s="177">
        <v>1.9845999999999999</v>
      </c>
      <c r="L757" s="177">
        <v>7.2988</v>
      </c>
      <c r="M757" s="177">
        <v>5.6161000000000003</v>
      </c>
      <c r="N757" s="177">
        <v>7.3510999999999997</v>
      </c>
      <c r="O757" s="177">
        <v>10.0825</v>
      </c>
      <c r="P757" s="177">
        <v>8.8051999999999992</v>
      </c>
      <c r="Q757" s="177">
        <v>9.2840000000000007</v>
      </c>
      <c r="R757" s="177">
        <v>9.9840999999999998</v>
      </c>
      <c r="T757" s="106"/>
      <c r="U757" s="107"/>
      <c r="V757" s="107"/>
      <c r="W757" s="107"/>
      <c r="X757" s="107"/>
      <c r="Y757" s="107"/>
      <c r="Z757" s="107"/>
      <c r="AA757" s="107"/>
      <c r="AB757" s="107"/>
      <c r="AC757" s="107"/>
      <c r="AD757" s="107"/>
      <c r="AE757" s="107"/>
      <c r="AF757" s="107"/>
      <c r="AG757" s="107"/>
      <c r="AH757" s="107"/>
    </row>
    <row r="758" spans="1:34" x14ac:dyDescent="0.3">
      <c r="A758" s="173" t="s">
        <v>1598</v>
      </c>
      <c r="B758" s="173" t="s">
        <v>2070</v>
      </c>
      <c r="C758" s="173">
        <v>140444</v>
      </c>
      <c r="D758" s="176">
        <v>44918</v>
      </c>
      <c r="E758" s="177">
        <v>17.498899999999999</v>
      </c>
      <c r="F758" s="177">
        <v>-1.3452</v>
      </c>
      <c r="G758" s="177">
        <v>-2.3868999999999998</v>
      </c>
      <c r="H758" s="177">
        <v>-2.0886999999999998</v>
      </c>
      <c r="I758" s="177">
        <v>-2.4923999999999999</v>
      </c>
      <c r="J758" s="177">
        <v>-2.0421</v>
      </c>
      <c r="K758" s="177">
        <v>0.10979999999999999</v>
      </c>
      <c r="L758" s="177">
        <v>7.2873999999999999</v>
      </c>
      <c r="M758" s="177">
        <v>2.3064</v>
      </c>
      <c r="N758" s="177">
        <v>2.9916999999999998</v>
      </c>
      <c r="O758" s="177">
        <v>11.666499999999999</v>
      </c>
      <c r="P758" s="177">
        <v>8.8012999999999995</v>
      </c>
      <c r="Q758" s="177">
        <v>9.9603999999999999</v>
      </c>
      <c r="R758" s="177">
        <v>10.818300000000001</v>
      </c>
      <c r="T758" s="106"/>
      <c r="U758" s="107"/>
      <c r="V758" s="107"/>
      <c r="W758" s="107"/>
      <c r="X758" s="107"/>
      <c r="Y758" s="107"/>
      <c r="Z758" s="107"/>
      <c r="AA758" s="107"/>
      <c r="AB758" s="107"/>
      <c r="AC758" s="107"/>
      <c r="AD758" s="107"/>
      <c r="AE758" s="107"/>
      <c r="AF758" s="107"/>
      <c r="AG758" s="107"/>
      <c r="AH758" s="107"/>
    </row>
    <row r="759" spans="1:34" x14ac:dyDescent="0.3">
      <c r="A759" s="173" t="s">
        <v>1598</v>
      </c>
      <c r="B759" s="173" t="s">
        <v>2071</v>
      </c>
      <c r="C759" s="173">
        <v>140447</v>
      </c>
      <c r="D759" s="176">
        <v>44918</v>
      </c>
      <c r="E759" s="177">
        <v>15.6526</v>
      </c>
      <c r="F759" s="177">
        <v>-1.35</v>
      </c>
      <c r="G759" s="177">
        <v>-2.4018000000000002</v>
      </c>
      <c r="H759" s="177">
        <v>-2.1234999999999999</v>
      </c>
      <c r="I759" s="177">
        <v>-2.5615999999999999</v>
      </c>
      <c r="J759" s="177">
        <v>-2.1913999999999998</v>
      </c>
      <c r="K759" s="177">
        <v>-0.35709999999999997</v>
      </c>
      <c r="L759" s="177">
        <v>6.2756999999999996</v>
      </c>
      <c r="M759" s="177">
        <v>0.85760000000000003</v>
      </c>
      <c r="N759" s="177">
        <v>1.0556000000000001</v>
      </c>
      <c r="O759" s="177">
        <v>9.7369000000000003</v>
      </c>
      <c r="P759" s="177">
        <v>6.8399000000000001</v>
      </c>
      <c r="Q759" s="177">
        <v>7.8994</v>
      </c>
      <c r="R759" s="177">
        <v>8.8310999999999993</v>
      </c>
      <c r="T759" s="106"/>
      <c r="U759" s="107"/>
      <c r="V759" s="107"/>
      <c r="W759" s="107"/>
      <c r="X759" s="107"/>
      <c r="Y759" s="107"/>
      <c r="Z759" s="107"/>
      <c r="AA759" s="107"/>
      <c r="AB759" s="107"/>
      <c r="AC759" s="107"/>
      <c r="AD759" s="107"/>
      <c r="AE759" s="107"/>
      <c r="AF759" s="107"/>
      <c r="AG759" s="107"/>
      <c r="AH759" s="107"/>
    </row>
    <row r="760" spans="1:34" x14ac:dyDescent="0.3">
      <c r="A760" s="173" t="s">
        <v>1598</v>
      </c>
      <c r="B760" s="173" t="s">
        <v>1520</v>
      </c>
      <c r="C760" s="173">
        <v>145693</v>
      </c>
      <c r="D760" s="176">
        <v>44918</v>
      </c>
      <c r="E760" s="177">
        <v>15.638999999999999</v>
      </c>
      <c r="F760" s="177">
        <v>-0.93120000000000003</v>
      </c>
      <c r="G760" s="177">
        <v>-1.6106</v>
      </c>
      <c r="H760" s="177">
        <v>-1.4182999999999999</v>
      </c>
      <c r="I760" s="177">
        <v>-1.7157</v>
      </c>
      <c r="J760" s="177">
        <v>-0.64170000000000005</v>
      </c>
      <c r="K760" s="177">
        <v>1.3217000000000001</v>
      </c>
      <c r="L760" s="177">
        <v>8.0115999999999996</v>
      </c>
      <c r="M760" s="177">
        <v>4.1767000000000003</v>
      </c>
      <c r="N760" s="177">
        <v>4.1420000000000003</v>
      </c>
      <c r="O760" s="177">
        <v>11.561299999999999</v>
      </c>
      <c r="P760" s="177"/>
      <c r="Q760" s="177">
        <v>11.768800000000001</v>
      </c>
      <c r="R760" s="177">
        <v>10.695</v>
      </c>
      <c r="T760" s="106"/>
      <c r="U760" s="107"/>
      <c r="V760" s="107"/>
      <c r="W760" s="107"/>
      <c r="X760" s="107"/>
      <c r="Y760" s="107"/>
      <c r="Z760" s="107"/>
      <c r="AA760" s="107"/>
      <c r="AB760" s="107"/>
      <c r="AC760" s="107"/>
      <c r="AD760" s="107"/>
      <c r="AE760" s="107"/>
      <c r="AF760" s="107"/>
      <c r="AG760" s="107"/>
      <c r="AH760" s="107"/>
    </row>
    <row r="761" spans="1:34" x14ac:dyDescent="0.3">
      <c r="A761" s="173" t="s">
        <v>1598</v>
      </c>
      <c r="B761" s="173" t="s">
        <v>1541</v>
      </c>
      <c r="C761" s="173">
        <v>145695</v>
      </c>
      <c r="D761" s="176">
        <v>44918</v>
      </c>
      <c r="E761" s="177">
        <v>14.981</v>
      </c>
      <c r="F761" s="177">
        <v>-0.93240000000000001</v>
      </c>
      <c r="G761" s="177">
        <v>-1.6155999999999999</v>
      </c>
      <c r="H761" s="177">
        <v>-1.4342999999999999</v>
      </c>
      <c r="I761" s="177">
        <v>-1.7509999999999999</v>
      </c>
      <c r="J761" s="177">
        <v>-0.72230000000000005</v>
      </c>
      <c r="K761" s="177">
        <v>1.0727</v>
      </c>
      <c r="L761" s="177">
        <v>7.4676999999999998</v>
      </c>
      <c r="M761" s="177">
        <v>3.3957000000000002</v>
      </c>
      <c r="N761" s="177">
        <v>3.1038999999999999</v>
      </c>
      <c r="O761" s="177">
        <v>10.448</v>
      </c>
      <c r="P761" s="177"/>
      <c r="Q761" s="177">
        <v>10.579800000000001</v>
      </c>
      <c r="R761" s="177">
        <v>9.5760000000000005</v>
      </c>
      <c r="T761" s="106"/>
      <c r="U761" s="107"/>
      <c r="V761" s="107"/>
      <c r="W761" s="107"/>
      <c r="X761" s="107"/>
      <c r="Y761" s="107"/>
      <c r="Z761" s="107"/>
      <c r="AA761" s="107"/>
      <c r="AB761" s="107"/>
      <c r="AC761" s="107"/>
      <c r="AD761" s="107"/>
      <c r="AE761" s="107"/>
      <c r="AF761" s="107"/>
      <c r="AG761" s="107"/>
      <c r="AH761" s="107"/>
    </row>
    <row r="762" spans="1:34" x14ac:dyDescent="0.3">
      <c r="A762" s="173" t="s">
        <v>1598</v>
      </c>
      <c r="B762" s="173" t="s">
        <v>1542</v>
      </c>
      <c r="C762" s="173">
        <v>134593</v>
      </c>
      <c r="D762" s="176">
        <v>44918</v>
      </c>
      <c r="E762" s="177">
        <v>12.6318</v>
      </c>
      <c r="F762" s="177">
        <v>-0.48759999999999998</v>
      </c>
      <c r="G762" s="177">
        <v>-0.93169999999999997</v>
      </c>
      <c r="H762" s="177">
        <v>-0.76749999999999996</v>
      </c>
      <c r="I762" s="177">
        <v>-0.95189999999999997</v>
      </c>
      <c r="J762" s="177">
        <v>-0.34710000000000002</v>
      </c>
      <c r="K762" s="177">
        <v>1.5687</v>
      </c>
      <c r="L762" s="177">
        <v>5.2263999999999999</v>
      </c>
      <c r="M762" s="177">
        <v>3.0611999999999999</v>
      </c>
      <c r="N762" s="177">
        <v>3.3978000000000002</v>
      </c>
      <c r="O762" s="177">
        <v>2.5084</v>
      </c>
      <c r="P762" s="177">
        <v>9.4999999999999998E-3</v>
      </c>
      <c r="Q762" s="177">
        <v>3.1333000000000002</v>
      </c>
      <c r="R762" s="177">
        <v>7.6642000000000001</v>
      </c>
      <c r="T762" s="106"/>
      <c r="U762" s="107"/>
      <c r="V762" s="107"/>
      <c r="W762" s="107"/>
      <c r="X762" s="107"/>
      <c r="Y762" s="107"/>
      <c r="Z762" s="107"/>
      <c r="AA762" s="107"/>
      <c r="AB762" s="107"/>
      <c r="AC762" s="107"/>
      <c r="AD762" s="107"/>
      <c r="AE762" s="107"/>
      <c r="AF762" s="107"/>
      <c r="AG762" s="107"/>
      <c r="AH762" s="107"/>
    </row>
    <row r="763" spans="1:34" x14ac:dyDescent="0.3">
      <c r="A763" s="173" t="s">
        <v>1598</v>
      </c>
      <c r="B763" s="173" t="s">
        <v>1521</v>
      </c>
      <c r="C763" s="173">
        <v>134594</v>
      </c>
      <c r="D763" s="176">
        <v>44918</v>
      </c>
      <c r="E763" s="177">
        <v>13.584</v>
      </c>
      <c r="F763" s="177">
        <v>-0.48499999999999999</v>
      </c>
      <c r="G763" s="177">
        <v>-0.92410000000000003</v>
      </c>
      <c r="H763" s="177">
        <v>-0.74960000000000004</v>
      </c>
      <c r="I763" s="177">
        <v>-0.91539999999999999</v>
      </c>
      <c r="J763" s="177">
        <v>-0.26939999999999997</v>
      </c>
      <c r="K763" s="177">
        <v>1.81</v>
      </c>
      <c r="L763" s="177">
        <v>5.6866000000000003</v>
      </c>
      <c r="M763" s="177">
        <v>3.6970000000000001</v>
      </c>
      <c r="N763" s="177">
        <v>4.2453000000000003</v>
      </c>
      <c r="O763" s="177">
        <v>3.3656999999999999</v>
      </c>
      <c r="P763" s="177">
        <v>0.87960000000000005</v>
      </c>
      <c r="Q763" s="177">
        <v>4.1279000000000003</v>
      </c>
      <c r="R763" s="177">
        <v>8.5546000000000006</v>
      </c>
      <c r="T763" s="106"/>
      <c r="U763" s="107"/>
      <c r="V763" s="107"/>
      <c r="W763" s="107"/>
      <c r="X763" s="107"/>
      <c r="Y763" s="107"/>
      <c r="Z763" s="107"/>
      <c r="AA763" s="107"/>
      <c r="AB763" s="107"/>
      <c r="AC763" s="107"/>
      <c r="AD763" s="107"/>
      <c r="AE763" s="107"/>
      <c r="AF763" s="107"/>
      <c r="AG763" s="107"/>
      <c r="AH763" s="107"/>
    </row>
    <row r="764" spans="1:34" x14ac:dyDescent="0.3">
      <c r="A764" s="173" t="s">
        <v>1598</v>
      </c>
      <c r="B764" s="173" t="s">
        <v>1543</v>
      </c>
      <c r="C764" s="173">
        <v>147700</v>
      </c>
      <c r="D764" s="176">
        <v>44918</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1598</v>
      </c>
      <c r="B765" s="173" t="s">
        <v>1522</v>
      </c>
      <c r="C765" s="173">
        <v>147697</v>
      </c>
      <c r="D765" s="176">
        <v>44918</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1598</v>
      </c>
      <c r="B766" s="173" t="s">
        <v>1544</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1598</v>
      </c>
      <c r="B767" s="173" t="s">
        <v>1523</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1598</v>
      </c>
      <c r="B768" s="173" t="s">
        <v>1545</v>
      </c>
      <c r="C768" s="173">
        <v>138372</v>
      </c>
      <c r="D768" s="176">
        <v>44918</v>
      </c>
      <c r="E768" s="177">
        <v>40.786000000000001</v>
      </c>
      <c r="F768" s="177">
        <v>-0.1938</v>
      </c>
      <c r="G768" s="177">
        <v>-0.33960000000000001</v>
      </c>
      <c r="H768" s="177">
        <v>-0.27360000000000001</v>
      </c>
      <c r="I768" s="177">
        <v>-0.27479999999999999</v>
      </c>
      <c r="J768" s="177">
        <v>9.4200000000000006E-2</v>
      </c>
      <c r="K768" s="177">
        <v>1.5219</v>
      </c>
      <c r="L768" s="177">
        <v>4.1441999999999997</v>
      </c>
      <c r="M768" s="177">
        <v>2.8241000000000001</v>
      </c>
      <c r="N768" s="177">
        <v>3.0962000000000001</v>
      </c>
      <c r="O768" s="177">
        <v>6.5172999999999996</v>
      </c>
      <c r="P768" s="177">
        <v>6.4806999999999997</v>
      </c>
      <c r="Q768" s="177">
        <v>7.7244000000000002</v>
      </c>
      <c r="R768" s="177">
        <v>8.2446999999999999</v>
      </c>
      <c r="T768" s="106"/>
      <c r="U768" s="107"/>
      <c r="V768" s="107"/>
      <c r="W768" s="107"/>
      <c r="X768" s="107"/>
      <c r="Y768" s="107"/>
      <c r="Z768" s="107"/>
      <c r="AA768" s="107"/>
      <c r="AB768" s="107"/>
      <c r="AC768" s="107"/>
      <c r="AD768" s="107"/>
      <c r="AE768" s="107"/>
      <c r="AF768" s="107"/>
      <c r="AG768" s="107"/>
      <c r="AH768" s="107"/>
    </row>
    <row r="769" spans="1:34" x14ac:dyDescent="0.3">
      <c r="A769" s="173" t="s">
        <v>1598</v>
      </c>
      <c r="B769" s="173" t="s">
        <v>1524</v>
      </c>
      <c r="C769" s="173">
        <v>138376</v>
      </c>
      <c r="D769" s="176">
        <v>44918</v>
      </c>
      <c r="E769" s="177">
        <v>45.2699</v>
      </c>
      <c r="F769" s="177">
        <v>-0.1918</v>
      </c>
      <c r="G769" s="177">
        <v>-0.33329999999999999</v>
      </c>
      <c r="H769" s="177">
        <v>-0.25840000000000002</v>
      </c>
      <c r="I769" s="177">
        <v>-0.24440000000000001</v>
      </c>
      <c r="J769" s="177">
        <v>0.16</v>
      </c>
      <c r="K769" s="177">
        <v>1.7276</v>
      </c>
      <c r="L769" s="177">
        <v>4.5765000000000002</v>
      </c>
      <c r="M769" s="177">
        <v>3.47</v>
      </c>
      <c r="N769" s="177">
        <v>3.9647999999999999</v>
      </c>
      <c r="O769" s="177">
        <v>7.6893000000000002</v>
      </c>
      <c r="P769" s="177">
        <v>7.6308999999999996</v>
      </c>
      <c r="Q769" s="177">
        <v>9.1442999999999994</v>
      </c>
      <c r="R769" s="177">
        <v>9.3946000000000005</v>
      </c>
      <c r="T769" s="106"/>
      <c r="U769" s="107"/>
      <c r="V769" s="107"/>
      <c r="W769" s="107"/>
      <c r="X769" s="107"/>
      <c r="Y769" s="107"/>
      <c r="Z769" s="107"/>
      <c r="AA769" s="107"/>
      <c r="AB769" s="107"/>
      <c r="AC769" s="107"/>
      <c r="AD769" s="107"/>
      <c r="AE769" s="107"/>
      <c r="AF769" s="107"/>
      <c r="AG769" s="107"/>
      <c r="AH769" s="107"/>
    </row>
    <row r="770" spans="1:34" x14ac:dyDescent="0.3">
      <c r="A770" s="173" t="s">
        <v>1598</v>
      </c>
      <c r="B770" s="173" t="s">
        <v>1690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1598</v>
      </c>
      <c r="B771" s="173" t="s">
        <v>1691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1598</v>
      </c>
      <c r="B772" s="173" t="s">
        <v>1525</v>
      </c>
      <c r="C772" s="173">
        <v>134643</v>
      </c>
      <c r="D772" s="176">
        <v>44918</v>
      </c>
      <c r="E772" s="177">
        <v>18.910299999999999</v>
      </c>
      <c r="F772" s="177">
        <v>-1.0662</v>
      </c>
      <c r="G772" s="177">
        <v>-2.2067000000000001</v>
      </c>
      <c r="H772" s="177">
        <v>-2.1368</v>
      </c>
      <c r="I772" s="177">
        <v>-2.3052000000000001</v>
      </c>
      <c r="J772" s="177">
        <v>-1.4887999999999999</v>
      </c>
      <c r="K772" s="177">
        <v>-1.2197</v>
      </c>
      <c r="L772" s="177">
        <v>5.6387999999999998</v>
      </c>
      <c r="M772" s="177">
        <v>1.0981000000000001</v>
      </c>
      <c r="N772" s="177">
        <v>1.3978999999999999</v>
      </c>
      <c r="O772" s="177">
        <v>8.9033999999999995</v>
      </c>
      <c r="P772" s="177">
        <v>7.6651999999999996</v>
      </c>
      <c r="Q772" s="177">
        <v>8.7676999999999996</v>
      </c>
      <c r="R772" s="177">
        <v>8.0364000000000004</v>
      </c>
      <c r="T772" s="106"/>
      <c r="U772" s="107"/>
      <c r="V772" s="107"/>
      <c r="W772" s="107"/>
      <c r="X772" s="107"/>
      <c r="Y772" s="107"/>
      <c r="Z772" s="107"/>
      <c r="AA772" s="107"/>
      <c r="AB772" s="107"/>
      <c r="AC772" s="107"/>
      <c r="AD772" s="107"/>
      <c r="AE772" s="107"/>
      <c r="AF772" s="107"/>
      <c r="AG772" s="107"/>
      <c r="AH772" s="107"/>
    </row>
    <row r="773" spans="1:34" x14ac:dyDescent="0.3">
      <c r="A773" s="173" t="s">
        <v>1598</v>
      </c>
      <c r="B773" s="173" t="s">
        <v>1546</v>
      </c>
      <c r="C773" s="173">
        <v>134644</v>
      </c>
      <c r="D773" s="176">
        <v>44918</v>
      </c>
      <c r="E773" s="177">
        <v>17.381699999999999</v>
      </c>
      <c r="F773" s="177">
        <v>-1.0678000000000001</v>
      </c>
      <c r="G773" s="177">
        <v>-2.2109999999999999</v>
      </c>
      <c r="H773" s="177">
        <v>-2.1465999999999998</v>
      </c>
      <c r="I773" s="177">
        <v>-2.3241999999999998</v>
      </c>
      <c r="J773" s="177">
        <v>-1.5306999999999999</v>
      </c>
      <c r="K773" s="177">
        <v>-1.3480000000000001</v>
      </c>
      <c r="L773" s="177">
        <v>5.3621999999999996</v>
      </c>
      <c r="M773" s="177">
        <v>0.69979999999999998</v>
      </c>
      <c r="N773" s="177">
        <v>0.85880000000000001</v>
      </c>
      <c r="O773" s="177">
        <v>8.2402999999999995</v>
      </c>
      <c r="P773" s="177">
        <v>6.7367999999999997</v>
      </c>
      <c r="Q773" s="177">
        <v>7.5650000000000004</v>
      </c>
      <c r="R773" s="177">
        <v>7.4105999999999996</v>
      </c>
      <c r="T773" s="106"/>
      <c r="U773" s="107"/>
      <c r="V773" s="107"/>
      <c r="W773" s="107"/>
      <c r="X773" s="107"/>
      <c r="Y773" s="107"/>
      <c r="Z773" s="107"/>
      <c r="AA773" s="107"/>
      <c r="AB773" s="107"/>
      <c r="AC773" s="107"/>
      <c r="AD773" s="107"/>
      <c r="AE773" s="107"/>
      <c r="AF773" s="107"/>
      <c r="AG773" s="107"/>
      <c r="AH773" s="107"/>
    </row>
    <row r="774" spans="1:34" x14ac:dyDescent="0.3">
      <c r="A774" s="173" t="s">
        <v>1598</v>
      </c>
      <c r="B774" s="173" t="s">
        <v>1861</v>
      </c>
      <c r="C774" s="173">
        <v>149674</v>
      </c>
      <c r="D774" s="176">
        <v>44918</v>
      </c>
      <c r="E774" s="177">
        <v>51.321199999999997</v>
      </c>
      <c r="F774" s="177">
        <v>-1.2093</v>
      </c>
      <c r="G774" s="177">
        <v>-2.4392</v>
      </c>
      <c r="H774" s="177">
        <v>-2.1495000000000002</v>
      </c>
      <c r="I774" s="177">
        <v>-2.5409000000000002</v>
      </c>
      <c r="J774" s="177">
        <v>-1.5885</v>
      </c>
      <c r="K774" s="177">
        <v>3.5700000000000003E-2</v>
      </c>
      <c r="L774" s="177">
        <v>6.0362</v>
      </c>
      <c r="M774" s="177">
        <v>2.7591000000000001</v>
      </c>
      <c r="N774" s="177">
        <v>3.0676999999999999</v>
      </c>
      <c r="O774" s="177">
        <v>11.465299999999999</v>
      </c>
      <c r="P774" s="177">
        <v>8.1618999999999993</v>
      </c>
      <c r="Q774" s="177">
        <v>8.2630999999999997</v>
      </c>
      <c r="R774" s="177">
        <v>10.710699999999999</v>
      </c>
      <c r="T774" s="106"/>
      <c r="U774" s="107"/>
      <c r="V774" s="107"/>
      <c r="W774" s="107"/>
      <c r="X774" s="107"/>
      <c r="Y774" s="107"/>
      <c r="Z774" s="107"/>
      <c r="AA774" s="107"/>
      <c r="AB774" s="107"/>
      <c r="AC774" s="107"/>
      <c r="AD774" s="107"/>
      <c r="AE774" s="107"/>
      <c r="AF774" s="107"/>
      <c r="AG774" s="107"/>
      <c r="AH774" s="107"/>
    </row>
    <row r="775" spans="1:34" x14ac:dyDescent="0.3">
      <c r="A775" s="173" t="s">
        <v>1598</v>
      </c>
      <c r="B775" s="173" t="s">
        <v>1526</v>
      </c>
      <c r="C775" s="173">
        <v>149679</v>
      </c>
      <c r="D775" s="176">
        <v>44918</v>
      </c>
      <c r="E775" s="177">
        <v>57.124699999999997</v>
      </c>
      <c r="F775" s="177">
        <v>-1.2041999999999999</v>
      </c>
      <c r="G775" s="177">
        <v>-2.4245000000000001</v>
      </c>
      <c r="H775" s="177">
        <v>-2.1154999999999999</v>
      </c>
      <c r="I775" s="177">
        <v>-2.4735</v>
      </c>
      <c r="J775" s="177">
        <v>-1.4441999999999999</v>
      </c>
      <c r="K775" s="177">
        <v>0.46889999999999998</v>
      </c>
      <c r="L775" s="177">
        <v>6.9558999999999997</v>
      </c>
      <c r="M775" s="177">
        <v>4.1001000000000003</v>
      </c>
      <c r="N775" s="177">
        <v>4.8577000000000004</v>
      </c>
      <c r="O775" s="177">
        <v>13.088100000000001</v>
      </c>
      <c r="P775" s="177">
        <v>9.6912000000000003</v>
      </c>
      <c r="Q775" s="177">
        <v>8.9861000000000004</v>
      </c>
      <c r="R775" s="177">
        <v>12.4932</v>
      </c>
      <c r="T775" s="106"/>
      <c r="U775" s="107"/>
      <c r="V775" s="107"/>
      <c r="W775" s="107"/>
      <c r="X775" s="107"/>
      <c r="Y775" s="107"/>
      <c r="Z775" s="107"/>
      <c r="AA775" s="107"/>
      <c r="AB775" s="107"/>
      <c r="AC775" s="107"/>
      <c r="AD775" s="107"/>
      <c r="AE775" s="107"/>
      <c r="AF775" s="107"/>
      <c r="AG775" s="107"/>
      <c r="AH775" s="107"/>
    </row>
    <row r="776" spans="1:34" x14ac:dyDescent="0.3">
      <c r="A776" s="173" t="s">
        <v>1598</v>
      </c>
      <c r="B776" s="173" t="s">
        <v>1862</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1598</v>
      </c>
      <c r="B777" s="173" t="s">
        <v>1863</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1598</v>
      </c>
      <c r="B778" s="173" t="s">
        <v>1527</v>
      </c>
      <c r="C778" s="173">
        <v>119960</v>
      </c>
      <c r="D778" s="176">
        <v>44918</v>
      </c>
      <c r="E778" s="177">
        <v>46.790599999999998</v>
      </c>
      <c r="F778" s="177">
        <v>-0.53779999999999994</v>
      </c>
      <c r="G778" s="177">
        <v>-0.83730000000000004</v>
      </c>
      <c r="H778" s="177">
        <v>-0.66220000000000001</v>
      </c>
      <c r="I778" s="177">
        <v>-1.0353000000000001</v>
      </c>
      <c r="J778" s="177">
        <v>-0.32569999999999999</v>
      </c>
      <c r="K778" s="177">
        <v>1.7683</v>
      </c>
      <c r="L778" s="177">
        <v>5.7161</v>
      </c>
      <c r="M778" s="177">
        <v>3.4119999999999999</v>
      </c>
      <c r="N778" s="177">
        <v>4.3815999999999997</v>
      </c>
      <c r="O778" s="177">
        <v>8.6340000000000003</v>
      </c>
      <c r="P778" s="177">
        <v>7.4726999999999997</v>
      </c>
      <c r="Q778" s="177">
        <v>8.0555000000000003</v>
      </c>
      <c r="R778" s="177">
        <v>8.4004999999999992</v>
      </c>
      <c r="T778" s="106"/>
      <c r="U778" s="107"/>
      <c r="V778" s="107"/>
      <c r="W778" s="107"/>
      <c r="X778" s="107"/>
      <c r="Y778" s="107"/>
      <c r="Z778" s="107"/>
      <c r="AA778" s="107"/>
      <c r="AB778" s="107"/>
      <c r="AC778" s="107"/>
      <c r="AD778" s="107"/>
      <c r="AE778" s="107"/>
      <c r="AF778" s="107"/>
      <c r="AG778" s="107"/>
      <c r="AH778" s="107"/>
    </row>
    <row r="779" spans="1:34" x14ac:dyDescent="0.3">
      <c r="A779" s="173" t="s">
        <v>1598</v>
      </c>
      <c r="B779" s="173" t="s">
        <v>1547</v>
      </c>
      <c r="C779" s="173">
        <v>101906</v>
      </c>
      <c r="D779" s="176">
        <v>44918</v>
      </c>
      <c r="E779" s="177">
        <v>55.740539420265101</v>
      </c>
      <c r="F779" s="177">
        <v>-0.54059999999999997</v>
      </c>
      <c r="G779" s="177">
        <v>-0.84550000000000003</v>
      </c>
      <c r="H779" s="177">
        <v>-0.68059999999999998</v>
      </c>
      <c r="I779" s="177">
        <v>-1.0710999999999999</v>
      </c>
      <c r="J779" s="177">
        <v>-0.4037</v>
      </c>
      <c r="K779" s="177">
        <v>1.5264</v>
      </c>
      <c r="L779" s="177">
        <v>5.2134999999999998</v>
      </c>
      <c r="M779" s="177">
        <v>2.6709999999999998</v>
      </c>
      <c r="N779" s="177">
        <v>3.3388</v>
      </c>
      <c r="O779" s="177">
        <v>7.4408000000000003</v>
      </c>
      <c r="P779" s="177">
        <v>6.3205</v>
      </c>
      <c r="Q779" s="177">
        <v>7.6482999999999999</v>
      </c>
      <c r="R779" s="177">
        <v>7.2091000000000003</v>
      </c>
      <c r="T779" s="106"/>
      <c r="U779" s="107"/>
      <c r="V779" s="107"/>
      <c r="W779" s="107"/>
      <c r="X779" s="107"/>
      <c r="Y779" s="107"/>
      <c r="Z779" s="107"/>
      <c r="AA779" s="107"/>
      <c r="AB779" s="107"/>
      <c r="AC779" s="107"/>
      <c r="AD779" s="107"/>
      <c r="AE779" s="107"/>
      <c r="AF779" s="107"/>
      <c r="AG779" s="107"/>
      <c r="AH779" s="107"/>
    </row>
    <row r="780" spans="1:34" x14ac:dyDescent="0.3">
      <c r="A780" s="173" t="s">
        <v>1598</v>
      </c>
      <c r="B780" s="173" t="s">
        <v>1528</v>
      </c>
      <c r="C780" s="173">
        <v>144312</v>
      </c>
      <c r="D780" s="176">
        <v>44918</v>
      </c>
      <c r="E780" s="177">
        <v>13.78</v>
      </c>
      <c r="F780" s="177">
        <v>-0.50539999999999996</v>
      </c>
      <c r="G780" s="177">
        <v>-1.0057</v>
      </c>
      <c r="H780" s="177">
        <v>-0.79190000000000005</v>
      </c>
      <c r="I780" s="177">
        <v>-1.0768</v>
      </c>
      <c r="J780" s="177">
        <v>-0.50539999999999996</v>
      </c>
      <c r="K780" s="177">
        <v>1.3980999999999999</v>
      </c>
      <c r="L780" s="177">
        <v>5.9184999999999999</v>
      </c>
      <c r="M780" s="177">
        <v>2.5297999999999998</v>
      </c>
      <c r="N780" s="177">
        <v>2.1497000000000002</v>
      </c>
      <c r="O780" s="177">
        <v>7.3075000000000001</v>
      </c>
      <c r="P780" s="177"/>
      <c r="Q780" s="177">
        <v>7.6033999999999997</v>
      </c>
      <c r="R780" s="177">
        <v>5.9316000000000004</v>
      </c>
      <c r="T780" s="106"/>
      <c r="U780" s="107"/>
      <c r="V780" s="107"/>
      <c r="W780" s="107"/>
      <c r="X780" s="107"/>
      <c r="Y780" s="107"/>
      <c r="Z780" s="107"/>
      <c r="AA780" s="107"/>
      <c r="AB780" s="107"/>
      <c r="AC780" s="107"/>
      <c r="AD780" s="107"/>
      <c r="AE780" s="107"/>
      <c r="AF780" s="107"/>
      <c r="AG780" s="107"/>
      <c r="AH780" s="107"/>
    </row>
    <row r="781" spans="1:34" x14ac:dyDescent="0.3">
      <c r="A781" s="173" t="s">
        <v>1598</v>
      </c>
      <c r="B781" s="173" t="s">
        <v>1548</v>
      </c>
      <c r="C781" s="173">
        <v>144310</v>
      </c>
      <c r="D781" s="176">
        <v>44918</v>
      </c>
      <c r="E781" s="177">
        <v>13.42</v>
      </c>
      <c r="F781" s="177">
        <v>-0.51890000000000003</v>
      </c>
      <c r="G781" s="177">
        <v>-1.0324</v>
      </c>
      <c r="H781" s="177">
        <v>-0.81299999999999994</v>
      </c>
      <c r="I781" s="177">
        <v>-1.1053999999999999</v>
      </c>
      <c r="J781" s="177">
        <v>-0.51890000000000003</v>
      </c>
      <c r="K781" s="177">
        <v>1.2829999999999999</v>
      </c>
      <c r="L781" s="177">
        <v>5.5861999999999998</v>
      </c>
      <c r="M781" s="177">
        <v>1.9757</v>
      </c>
      <c r="N781" s="177">
        <v>1.4360999999999999</v>
      </c>
      <c r="O781" s="177">
        <v>6.7173999999999996</v>
      </c>
      <c r="P781" s="177"/>
      <c r="Q781" s="177">
        <v>6.9542999999999999</v>
      </c>
      <c r="R781" s="177">
        <v>5.3133999999999997</v>
      </c>
      <c r="T781" s="106"/>
      <c r="U781" s="107"/>
      <c r="V781" s="107"/>
      <c r="W781" s="107"/>
      <c r="X781" s="107"/>
      <c r="Y781" s="107"/>
      <c r="Z781" s="107"/>
      <c r="AA781" s="107"/>
      <c r="AB781" s="107"/>
      <c r="AC781" s="107"/>
      <c r="AD781" s="107"/>
      <c r="AE781" s="107"/>
      <c r="AF781" s="107"/>
      <c r="AG781" s="107"/>
      <c r="AH781" s="107"/>
    </row>
    <row r="782" spans="1:34" x14ac:dyDescent="0.3">
      <c r="A782" s="173" t="s">
        <v>1598</v>
      </c>
      <c r="B782" s="173" t="s">
        <v>1529</v>
      </c>
      <c r="C782" s="173">
        <v>144490</v>
      </c>
      <c r="D782" s="176">
        <v>44918</v>
      </c>
      <c r="E782" s="177">
        <v>14.316599999999999</v>
      </c>
      <c r="F782" s="177">
        <v>-0.624</v>
      </c>
      <c r="G782" s="177">
        <v>-1.1407</v>
      </c>
      <c r="H782" s="177">
        <v>-1.0081</v>
      </c>
      <c r="I782" s="177">
        <v>-1.1667000000000001</v>
      </c>
      <c r="J782" s="177">
        <v>-0.57920000000000005</v>
      </c>
      <c r="K782" s="177">
        <v>2.5566</v>
      </c>
      <c r="L782" s="177">
        <v>8.3088999999999995</v>
      </c>
      <c r="M782" s="177">
        <v>5.4762000000000004</v>
      </c>
      <c r="N782" s="177">
        <v>6.7614000000000001</v>
      </c>
      <c r="O782" s="177">
        <v>10.695</v>
      </c>
      <c r="P782" s="177"/>
      <c r="Q782" s="177">
        <v>8.6656999999999993</v>
      </c>
      <c r="R782" s="177">
        <v>11.1396</v>
      </c>
      <c r="T782" s="106"/>
      <c r="U782" s="107"/>
      <c r="V782" s="107"/>
      <c r="W782" s="107"/>
      <c r="X782" s="107"/>
      <c r="Y782" s="107"/>
      <c r="Z782" s="107"/>
      <c r="AA782" s="107"/>
      <c r="AB782" s="107"/>
      <c r="AC782" s="107"/>
      <c r="AD782" s="107"/>
      <c r="AE782" s="107"/>
      <c r="AF782" s="107"/>
      <c r="AG782" s="107"/>
      <c r="AH782" s="107"/>
    </row>
    <row r="783" spans="1:34" x14ac:dyDescent="0.3">
      <c r="A783" s="173" t="s">
        <v>1598</v>
      </c>
      <c r="B783" s="173" t="s">
        <v>1549</v>
      </c>
      <c r="C783" s="173">
        <v>144484</v>
      </c>
      <c r="D783" s="176">
        <v>44918</v>
      </c>
      <c r="E783" s="177">
        <v>13.7707</v>
      </c>
      <c r="F783" s="177">
        <v>-0.62570000000000003</v>
      </c>
      <c r="G783" s="177">
        <v>-1.1471</v>
      </c>
      <c r="H783" s="177">
        <v>-1.0235000000000001</v>
      </c>
      <c r="I783" s="177">
        <v>-1.1975</v>
      </c>
      <c r="J783" s="177">
        <v>-0.64570000000000005</v>
      </c>
      <c r="K783" s="177">
        <v>2.3494000000000002</v>
      </c>
      <c r="L783" s="177">
        <v>7.8693</v>
      </c>
      <c r="M783" s="177">
        <v>4.8285999999999998</v>
      </c>
      <c r="N783" s="177">
        <v>5.8884999999999996</v>
      </c>
      <c r="O783" s="177">
        <v>9.7954000000000008</v>
      </c>
      <c r="P783" s="177"/>
      <c r="Q783" s="177">
        <v>7.6917</v>
      </c>
      <c r="R783" s="177">
        <v>10.2256</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-0.67131739130434775</v>
      </c>
      <c r="G784" s="179">
        <v>-1.2537717391304348</v>
      </c>
      <c r="H784" s="179">
        <v>-1.0928782608695651</v>
      </c>
      <c r="I784" s="179">
        <v>-1.3629630434782605</v>
      </c>
      <c r="J784" s="179">
        <v>-0.70374347826086958</v>
      </c>
      <c r="K784" s="179">
        <v>0.91653043478260887</v>
      </c>
      <c r="L784" s="179">
        <v>5.8191239130434784</v>
      </c>
      <c r="M784" s="179">
        <v>2.8332260869565227</v>
      </c>
      <c r="N784" s="179">
        <v>3.162776086956522</v>
      </c>
      <c r="O784" s="179">
        <v>8.142536956521738</v>
      </c>
      <c r="P784" s="179">
        <v>6.8998156250000013</v>
      </c>
      <c r="Q784" s="179">
        <v>7.5979152173913054</v>
      </c>
      <c r="R784" s="179">
        <v>8.0143782608695648</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-0.64585000000000004</v>
      </c>
      <c r="G785" s="179">
        <v>-1.19485</v>
      </c>
      <c r="H785" s="179">
        <v>-1.0402499999999999</v>
      </c>
      <c r="I785" s="179">
        <v>-1.4855499999999999</v>
      </c>
      <c r="J785" s="179">
        <v>-0.74280000000000002</v>
      </c>
      <c r="K785" s="179">
        <v>1.0201</v>
      </c>
      <c r="L785" s="179">
        <v>5.9773499999999995</v>
      </c>
      <c r="M785" s="179">
        <v>2.9421499999999998</v>
      </c>
      <c r="N785" s="179">
        <v>3.1976</v>
      </c>
      <c r="O785" s="179">
        <v>8.3217999999999996</v>
      </c>
      <c r="P785" s="179">
        <v>7.3656500000000005</v>
      </c>
      <c r="Q785" s="179">
        <v>7.8657500000000002</v>
      </c>
      <c r="R785" s="179">
        <v>8.375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1607</v>
      </c>
      <c r="B788" s="173" t="s">
        <v>1630</v>
      </c>
      <c r="C788" s="173">
        <v>103166</v>
      </c>
      <c r="D788" s="176">
        <v>44918</v>
      </c>
      <c r="E788" s="177">
        <v>1117.9100000000001</v>
      </c>
      <c r="F788" s="177">
        <v>-2.1309</v>
      </c>
      <c r="G788" s="177">
        <v>-3.2774000000000001</v>
      </c>
      <c r="H788" s="177">
        <v>-2.9279999999999999</v>
      </c>
      <c r="I788" s="177">
        <v>-4.4260000000000002</v>
      </c>
      <c r="J788" s="177">
        <v>-3.2515000000000001</v>
      </c>
      <c r="K788" s="177">
        <v>0.99919999999999998</v>
      </c>
      <c r="L788" s="177">
        <v>13.685</v>
      </c>
      <c r="M788" s="177">
        <v>3.6700000000000003E-2</v>
      </c>
      <c r="N788" s="177">
        <v>-0.95069999999999999</v>
      </c>
      <c r="O788" s="177">
        <v>13.5509</v>
      </c>
      <c r="P788" s="177">
        <v>8.9231999999999996</v>
      </c>
      <c r="Q788" s="177">
        <v>21.383299999999998</v>
      </c>
      <c r="R788" s="177">
        <v>13.81</v>
      </c>
      <c r="T788" s="106"/>
      <c r="U788" s="107"/>
      <c r="V788" s="107"/>
      <c r="W788" s="107"/>
      <c r="X788" s="107"/>
      <c r="Y788" s="107"/>
      <c r="Z788" s="107"/>
      <c r="AA788" s="107"/>
      <c r="AB788" s="107"/>
      <c r="AC788" s="107"/>
      <c r="AD788" s="107"/>
      <c r="AE788" s="107"/>
      <c r="AF788" s="107"/>
      <c r="AG788" s="107"/>
      <c r="AH788" s="107"/>
    </row>
    <row r="789" spans="1:34" x14ac:dyDescent="0.3">
      <c r="A789" s="173" t="s">
        <v>1607</v>
      </c>
      <c r="B789" s="173" t="s">
        <v>1631</v>
      </c>
      <c r="C789" s="173">
        <v>120564</v>
      </c>
      <c r="D789" s="176">
        <v>44918</v>
      </c>
      <c r="E789" s="177">
        <v>1223.6099999999999</v>
      </c>
      <c r="F789" s="177">
        <v>-2.1276000000000002</v>
      </c>
      <c r="G789" s="177">
        <v>-3.2704</v>
      </c>
      <c r="H789" s="177">
        <v>-2.9112</v>
      </c>
      <c r="I789" s="177">
        <v>-4.3935000000000004</v>
      </c>
      <c r="J789" s="177">
        <v>-3.1816</v>
      </c>
      <c r="K789" s="177">
        <v>1.2034</v>
      </c>
      <c r="L789" s="177">
        <v>14.163</v>
      </c>
      <c r="M789" s="177">
        <v>0.68049999999999999</v>
      </c>
      <c r="N789" s="177">
        <v>-0.1118</v>
      </c>
      <c r="O789" s="177">
        <v>14.530799999999999</v>
      </c>
      <c r="P789" s="177">
        <v>9.9295000000000009</v>
      </c>
      <c r="Q789" s="177">
        <v>15.983000000000001</v>
      </c>
      <c r="R789" s="177">
        <v>14.7729</v>
      </c>
      <c r="T789" s="106"/>
      <c r="U789" s="107"/>
      <c r="V789" s="107"/>
      <c r="W789" s="107"/>
      <c r="X789" s="107"/>
      <c r="Y789" s="107"/>
      <c r="Z789" s="107"/>
      <c r="AA789" s="107"/>
      <c r="AB789" s="107"/>
      <c r="AC789" s="107"/>
      <c r="AD789" s="107"/>
      <c r="AE789" s="107"/>
      <c r="AF789" s="107"/>
      <c r="AG789" s="107"/>
      <c r="AH789" s="107"/>
    </row>
    <row r="790" spans="1:34" x14ac:dyDescent="0.3">
      <c r="A790" s="173" t="s">
        <v>1607</v>
      </c>
      <c r="B790" s="173" t="s">
        <v>1632</v>
      </c>
      <c r="C790" s="173">
        <v>141925</v>
      </c>
      <c r="D790" s="176">
        <v>44918</v>
      </c>
      <c r="E790" s="177">
        <v>18.77</v>
      </c>
      <c r="F790" s="177">
        <v>-1.4698</v>
      </c>
      <c r="G790" s="177">
        <v>-2.9472999999999998</v>
      </c>
      <c r="H790" s="177">
        <v>-2.5440999999999998</v>
      </c>
      <c r="I790" s="177">
        <v>-3.7928999999999999</v>
      </c>
      <c r="J790" s="177">
        <v>-3.5952999999999999</v>
      </c>
      <c r="K790" s="177">
        <v>-3.2972999999999999</v>
      </c>
      <c r="L790" s="177">
        <v>10.5418</v>
      </c>
      <c r="M790" s="177">
        <v>-4.0388999999999999</v>
      </c>
      <c r="N790" s="177">
        <v>-7.4001000000000001</v>
      </c>
      <c r="O790" s="177">
        <v>12.212999999999999</v>
      </c>
      <c r="P790" s="177">
        <v>13.023899999999999</v>
      </c>
      <c r="Q790" s="177">
        <v>13.1374</v>
      </c>
      <c r="R790" s="177">
        <v>9.9023000000000003</v>
      </c>
      <c r="T790" s="106"/>
      <c r="U790" s="107"/>
      <c r="V790" s="107"/>
      <c r="W790" s="107"/>
      <c r="X790" s="107"/>
      <c r="Y790" s="107"/>
      <c r="Z790" s="107"/>
      <c r="AA790" s="107"/>
      <c r="AB790" s="107"/>
      <c r="AC790" s="107"/>
      <c r="AD790" s="107"/>
      <c r="AE790" s="107"/>
      <c r="AF790" s="107"/>
      <c r="AG790" s="107"/>
      <c r="AH790" s="107"/>
    </row>
    <row r="791" spans="1:34" x14ac:dyDescent="0.3">
      <c r="A791" s="173" t="s">
        <v>1607</v>
      </c>
      <c r="B791" s="173" t="s">
        <v>1633</v>
      </c>
      <c r="C791" s="173">
        <v>141927</v>
      </c>
      <c r="D791" s="176">
        <v>44918</v>
      </c>
      <c r="E791" s="177">
        <v>17.46</v>
      </c>
      <c r="F791" s="177">
        <v>-1.4673</v>
      </c>
      <c r="G791" s="177">
        <v>-2.9460999999999999</v>
      </c>
      <c r="H791" s="177">
        <v>-2.5670000000000002</v>
      </c>
      <c r="I791" s="177">
        <v>-3.8016999999999999</v>
      </c>
      <c r="J791" s="177">
        <v>-3.6423999999999999</v>
      </c>
      <c r="K791" s="177">
        <v>-3.5358999999999998</v>
      </c>
      <c r="L791" s="177">
        <v>9.9496000000000002</v>
      </c>
      <c r="M791" s="177">
        <v>-4.8501000000000003</v>
      </c>
      <c r="N791" s="177">
        <v>-8.4906000000000006</v>
      </c>
      <c r="O791" s="177">
        <v>10.777699999999999</v>
      </c>
      <c r="P791" s="177">
        <v>11.423999999999999</v>
      </c>
      <c r="Q791" s="177">
        <v>11.5442</v>
      </c>
      <c r="R791" s="177">
        <v>8.5786999999999995</v>
      </c>
      <c r="T791" s="106"/>
      <c r="U791" s="107"/>
      <c r="V791" s="107"/>
      <c r="W791" s="107"/>
      <c r="X791" s="107"/>
      <c r="Y791" s="107"/>
      <c r="Z791" s="107"/>
      <c r="AA791" s="107"/>
      <c r="AB791" s="107"/>
      <c r="AC791" s="107"/>
      <c r="AD791" s="107"/>
      <c r="AE791" s="107"/>
      <c r="AF791" s="107"/>
      <c r="AG791" s="107"/>
      <c r="AH791" s="107"/>
    </row>
    <row r="792" spans="1:34" x14ac:dyDescent="0.3">
      <c r="A792" s="173" t="s">
        <v>1607</v>
      </c>
      <c r="B792" s="173" t="s">
        <v>1976</v>
      </c>
      <c r="C792" s="173">
        <v>148404</v>
      </c>
      <c r="D792" s="176">
        <v>44918</v>
      </c>
      <c r="E792" s="177">
        <v>19.95</v>
      </c>
      <c r="F792" s="177">
        <v>-3.0141</v>
      </c>
      <c r="G792" s="177">
        <v>-5.4054000000000002</v>
      </c>
      <c r="H792" s="177">
        <v>-5</v>
      </c>
      <c r="I792" s="177">
        <v>-6.2939999999999996</v>
      </c>
      <c r="J792" s="177">
        <v>-4.3164999999999996</v>
      </c>
      <c r="K792" s="177">
        <v>-1.5787</v>
      </c>
      <c r="L792" s="177">
        <v>15.9884</v>
      </c>
      <c r="M792" s="177">
        <v>0.91049999999999998</v>
      </c>
      <c r="N792" s="177">
        <v>-1.1396999999999999</v>
      </c>
      <c r="O792" s="177"/>
      <c r="P792" s="177"/>
      <c r="Q792" s="177">
        <v>32.0398</v>
      </c>
      <c r="R792" s="177">
        <v>21.2499</v>
      </c>
      <c r="T792" s="106"/>
      <c r="U792" s="107"/>
      <c r="V792" s="107"/>
      <c r="W792" s="107"/>
      <c r="X792" s="107"/>
      <c r="Y792" s="107"/>
      <c r="Z792" s="107"/>
      <c r="AA792" s="107"/>
      <c r="AB792" s="107"/>
      <c r="AC792" s="107"/>
      <c r="AD792" s="107"/>
      <c r="AE792" s="107"/>
      <c r="AF792" s="107"/>
      <c r="AG792" s="107"/>
      <c r="AH792" s="107"/>
    </row>
    <row r="793" spans="1:34" x14ac:dyDescent="0.3">
      <c r="A793" s="173" t="s">
        <v>1607</v>
      </c>
      <c r="B793" s="173" t="s">
        <v>1977</v>
      </c>
      <c r="C793" s="173">
        <v>148405</v>
      </c>
      <c r="D793" s="176">
        <v>44918</v>
      </c>
      <c r="E793" s="177">
        <v>19.100000000000001</v>
      </c>
      <c r="F793" s="177">
        <v>-2.9964</v>
      </c>
      <c r="G793" s="177">
        <v>-5.3986999999999998</v>
      </c>
      <c r="H793" s="177">
        <v>-5.0696000000000003</v>
      </c>
      <c r="I793" s="177">
        <v>-6.3724999999999996</v>
      </c>
      <c r="J793" s="177">
        <v>-4.5</v>
      </c>
      <c r="K793" s="177">
        <v>-2.1015000000000001</v>
      </c>
      <c r="L793" s="177">
        <v>14.7837</v>
      </c>
      <c r="M793" s="177">
        <v>-0.46899999999999997</v>
      </c>
      <c r="N793" s="177">
        <v>-2.8978000000000002</v>
      </c>
      <c r="O793" s="177"/>
      <c r="P793" s="177"/>
      <c r="Q793" s="177">
        <v>29.746300000000002</v>
      </c>
      <c r="R793" s="177">
        <v>19.166899999999998</v>
      </c>
      <c r="T793" s="106"/>
      <c r="U793" s="107"/>
      <c r="V793" s="107"/>
      <c r="W793" s="107"/>
      <c r="X793" s="107"/>
      <c r="Y793" s="107"/>
      <c r="Z793" s="107"/>
      <c r="AA793" s="107"/>
      <c r="AB793" s="107"/>
      <c r="AC793" s="107"/>
      <c r="AD793" s="107"/>
      <c r="AE793" s="107"/>
      <c r="AF793" s="107"/>
      <c r="AG793" s="107"/>
      <c r="AH793" s="107"/>
    </row>
    <row r="794" spans="1:34" x14ac:dyDescent="0.3">
      <c r="A794" s="173" t="s">
        <v>1607</v>
      </c>
      <c r="B794" s="173" t="s">
        <v>1651</v>
      </c>
      <c r="C794" s="173">
        <v>118275</v>
      </c>
      <c r="D794" s="176">
        <v>44918</v>
      </c>
      <c r="E794" s="177">
        <v>240.68</v>
      </c>
      <c r="F794" s="177">
        <v>-1.8353999999999999</v>
      </c>
      <c r="G794" s="177">
        <v>-3.3763000000000001</v>
      </c>
      <c r="H794" s="177">
        <v>-2.9359999999999999</v>
      </c>
      <c r="I794" s="177">
        <v>-4.1879</v>
      </c>
      <c r="J794" s="177">
        <v>-2.8654000000000002</v>
      </c>
      <c r="K794" s="177">
        <v>0.30009999999999998</v>
      </c>
      <c r="L794" s="177">
        <v>13.362500000000001</v>
      </c>
      <c r="M794" s="177">
        <v>1.8622000000000001</v>
      </c>
      <c r="N794" s="177">
        <v>-0.62760000000000005</v>
      </c>
      <c r="O794" s="177">
        <v>17.520499999999998</v>
      </c>
      <c r="P794" s="177">
        <v>13.3515</v>
      </c>
      <c r="Q794" s="177">
        <v>14.204700000000001</v>
      </c>
      <c r="R794" s="177">
        <v>16.014399999999998</v>
      </c>
      <c r="T794" s="106"/>
      <c r="U794" s="107"/>
      <c r="V794" s="107"/>
      <c r="W794" s="107"/>
      <c r="X794" s="107"/>
      <c r="Y794" s="107"/>
      <c r="Z794" s="107"/>
      <c r="AA794" s="107"/>
      <c r="AB794" s="107"/>
      <c r="AC794" s="107"/>
      <c r="AD794" s="107"/>
      <c r="AE794" s="107"/>
      <c r="AF794" s="107"/>
      <c r="AG794" s="107"/>
      <c r="AH794" s="107"/>
    </row>
    <row r="795" spans="1:34" x14ac:dyDescent="0.3">
      <c r="A795" s="173" t="s">
        <v>1607</v>
      </c>
      <c r="B795" s="173" t="s">
        <v>1652</v>
      </c>
      <c r="C795" s="173">
        <v>101922</v>
      </c>
      <c r="D795" s="176">
        <v>44918</v>
      </c>
      <c r="E795" s="177">
        <v>221.12</v>
      </c>
      <c r="F795" s="177">
        <v>-1.8379000000000001</v>
      </c>
      <c r="G795" s="177">
        <v>-3.3820000000000001</v>
      </c>
      <c r="H795" s="177">
        <v>-2.9580000000000002</v>
      </c>
      <c r="I795" s="177">
        <v>-4.2314999999999996</v>
      </c>
      <c r="J795" s="177">
        <v>-2.9664999999999999</v>
      </c>
      <c r="K795" s="177">
        <v>-3.1600000000000003E-2</v>
      </c>
      <c r="L795" s="177">
        <v>12.609500000000001</v>
      </c>
      <c r="M795" s="177">
        <v>0.83450000000000002</v>
      </c>
      <c r="N795" s="177">
        <v>-1.9597</v>
      </c>
      <c r="O795" s="177">
        <v>15.957599999999999</v>
      </c>
      <c r="P795" s="177">
        <v>12.079000000000001</v>
      </c>
      <c r="Q795" s="177">
        <v>17.417899999999999</v>
      </c>
      <c r="R795" s="177">
        <v>14.466699999999999</v>
      </c>
      <c r="T795" s="106"/>
      <c r="U795" s="107"/>
      <c r="V795" s="107"/>
      <c r="W795" s="107"/>
      <c r="X795" s="107"/>
      <c r="Y795" s="107"/>
      <c r="Z795" s="107"/>
      <c r="AA795" s="107"/>
      <c r="AB795" s="107"/>
      <c r="AC795" s="107"/>
      <c r="AD795" s="107"/>
      <c r="AE795" s="107"/>
      <c r="AF795" s="107"/>
      <c r="AG795" s="107"/>
      <c r="AH795" s="107"/>
    </row>
    <row r="796" spans="1:34" x14ac:dyDescent="0.3">
      <c r="A796" s="173" t="s">
        <v>1607</v>
      </c>
      <c r="B796" s="173" t="s">
        <v>1692</v>
      </c>
      <c r="C796" s="173">
        <v>119076</v>
      </c>
      <c r="D796" s="176">
        <v>44918</v>
      </c>
      <c r="E796" s="177">
        <v>67.766999999999996</v>
      </c>
      <c r="F796" s="177">
        <v>-2.0708000000000002</v>
      </c>
      <c r="G796" s="177">
        <v>-4.0697999999999999</v>
      </c>
      <c r="H796" s="177">
        <v>-3.4672000000000001</v>
      </c>
      <c r="I796" s="177">
        <v>-4.4794999999999998</v>
      </c>
      <c r="J796" s="177">
        <v>-3.0626000000000002</v>
      </c>
      <c r="K796" s="177">
        <v>-1.8339000000000001</v>
      </c>
      <c r="L796" s="177">
        <v>13.943899999999999</v>
      </c>
      <c r="M796" s="177">
        <v>1.5387999999999999</v>
      </c>
      <c r="N796" s="177">
        <v>-4.2961</v>
      </c>
      <c r="O796" s="177">
        <v>14.709</v>
      </c>
      <c r="P796" s="177">
        <v>10.7531</v>
      </c>
      <c r="Q796" s="177">
        <v>14.3062</v>
      </c>
      <c r="R796" s="177">
        <v>13.5572</v>
      </c>
      <c r="T796" s="106"/>
      <c r="U796" s="107"/>
      <c r="V796" s="107"/>
      <c r="W796" s="107"/>
      <c r="X796" s="107"/>
      <c r="Y796" s="107"/>
      <c r="Z796" s="107"/>
      <c r="AA796" s="107"/>
      <c r="AB796" s="107"/>
      <c r="AC796" s="107"/>
      <c r="AD796" s="107"/>
      <c r="AE796" s="107"/>
      <c r="AF796" s="107"/>
      <c r="AG796" s="107"/>
      <c r="AH796" s="107"/>
    </row>
    <row r="797" spans="1:34" x14ac:dyDescent="0.3">
      <c r="A797" s="173" t="s">
        <v>1607</v>
      </c>
      <c r="B797" s="173" t="s">
        <v>1789</v>
      </c>
      <c r="C797" s="173">
        <v>119077</v>
      </c>
      <c r="D797" s="176">
        <v>44918</v>
      </c>
      <c r="E797" s="177">
        <v>187.26507192258001</v>
      </c>
      <c r="F797" s="177">
        <v>-2.0706000000000002</v>
      </c>
      <c r="G797" s="177">
        <v>-4.0704000000000002</v>
      </c>
      <c r="H797" s="177">
        <v>-3.4672000000000001</v>
      </c>
      <c r="I797" s="177">
        <v>-4.4797000000000002</v>
      </c>
      <c r="J797" s="177">
        <v>-3.0627</v>
      </c>
      <c r="K797" s="177">
        <v>-1.8339000000000001</v>
      </c>
      <c r="L797" s="177">
        <v>13.943199999999999</v>
      </c>
      <c r="M797" s="177">
        <v>1.5379</v>
      </c>
      <c r="N797" s="177">
        <v>-4.2973999999999997</v>
      </c>
      <c r="O797" s="177">
        <v>14.1592</v>
      </c>
      <c r="P797" s="177">
        <v>10.147600000000001</v>
      </c>
      <c r="Q797" s="177">
        <v>13.9956</v>
      </c>
      <c r="R797" s="177">
        <v>13.557</v>
      </c>
      <c r="T797" s="106"/>
      <c r="U797" s="107"/>
      <c r="V797" s="107"/>
      <c r="W797" s="107"/>
      <c r="X797" s="107"/>
      <c r="Y797" s="107"/>
      <c r="Z797" s="107"/>
      <c r="AA797" s="107"/>
      <c r="AB797" s="107"/>
      <c r="AC797" s="107"/>
      <c r="AD797" s="107"/>
      <c r="AE797" s="107"/>
      <c r="AF797" s="107"/>
      <c r="AG797" s="107"/>
      <c r="AH797" s="107"/>
    </row>
    <row r="798" spans="1:34" x14ac:dyDescent="0.3">
      <c r="A798" s="173" t="s">
        <v>1607</v>
      </c>
      <c r="B798" s="173" t="s">
        <v>1693</v>
      </c>
      <c r="C798" s="173">
        <v>105875</v>
      </c>
      <c r="D798" s="176">
        <v>44918</v>
      </c>
      <c r="E798" s="177">
        <v>62.591000000000001</v>
      </c>
      <c r="F798" s="177">
        <v>-2.073</v>
      </c>
      <c r="G798" s="177">
        <v>-4.0780000000000003</v>
      </c>
      <c r="H798" s="177">
        <v>-3.4878999999999998</v>
      </c>
      <c r="I798" s="177">
        <v>-4.5185000000000004</v>
      </c>
      <c r="J798" s="177">
        <v>-3.1474000000000002</v>
      </c>
      <c r="K798" s="177">
        <v>-2.1006</v>
      </c>
      <c r="L798" s="177">
        <v>13.307399999999999</v>
      </c>
      <c r="M798" s="177">
        <v>0.68369999999999997</v>
      </c>
      <c r="N798" s="177">
        <v>-5.3673000000000002</v>
      </c>
      <c r="O798" s="177">
        <v>13.4754</v>
      </c>
      <c r="P798" s="177">
        <v>9.6929999999999996</v>
      </c>
      <c r="Q798" s="177">
        <v>12.5129</v>
      </c>
      <c r="R798" s="177">
        <v>12.3101</v>
      </c>
      <c r="T798" s="106"/>
      <c r="U798" s="107"/>
      <c r="V798" s="107"/>
      <c r="W798" s="107"/>
      <c r="X798" s="107"/>
      <c r="Y798" s="107"/>
      <c r="Z798" s="107"/>
      <c r="AA798" s="107"/>
      <c r="AB798" s="107"/>
      <c r="AC798" s="107"/>
      <c r="AD798" s="107"/>
      <c r="AE798" s="107"/>
      <c r="AF798" s="107"/>
      <c r="AG798" s="107"/>
      <c r="AH798" s="107"/>
    </row>
    <row r="799" spans="1:34" x14ac:dyDescent="0.3">
      <c r="A799" s="173" t="s">
        <v>1607</v>
      </c>
      <c r="B799" s="173" t="s">
        <v>1790</v>
      </c>
      <c r="C799" s="173">
        <v>100080</v>
      </c>
      <c r="D799" s="176">
        <v>44918</v>
      </c>
      <c r="E799" s="177">
        <v>780.62418197301997</v>
      </c>
      <c r="F799" s="177">
        <v>-2.0731999999999999</v>
      </c>
      <c r="G799" s="177">
        <v>-4.0788000000000002</v>
      </c>
      <c r="H799" s="177">
        <v>-3.4883000000000002</v>
      </c>
      <c r="I799" s="177">
        <v>-4.5193000000000003</v>
      </c>
      <c r="J799" s="177">
        <v>-3.1497000000000002</v>
      </c>
      <c r="K799" s="177">
        <v>-2.1021000000000001</v>
      </c>
      <c r="L799" s="177">
        <v>13.3049</v>
      </c>
      <c r="M799" s="177">
        <v>0.68279999999999996</v>
      </c>
      <c r="N799" s="177">
        <v>-5.3695000000000004</v>
      </c>
      <c r="O799" s="177">
        <v>12.931900000000001</v>
      </c>
      <c r="P799" s="177">
        <v>9.0892999999999997</v>
      </c>
      <c r="Q799" s="177">
        <v>18.502199999999998</v>
      </c>
      <c r="R799" s="177">
        <v>12.3109</v>
      </c>
      <c r="T799" s="106"/>
      <c r="U799" s="107"/>
      <c r="V799" s="107"/>
      <c r="W799" s="107"/>
      <c r="X799" s="107"/>
      <c r="Y799" s="107"/>
      <c r="Z799" s="107"/>
      <c r="AA799" s="107"/>
      <c r="AB799" s="107"/>
      <c r="AC799" s="107"/>
      <c r="AD799" s="107"/>
      <c r="AE799" s="107"/>
      <c r="AF799" s="107"/>
      <c r="AG799" s="107"/>
      <c r="AH799" s="107"/>
    </row>
    <row r="800" spans="1:34" x14ac:dyDescent="0.3">
      <c r="A800" s="173" t="s">
        <v>1607</v>
      </c>
      <c r="B800" s="173" t="s">
        <v>1616</v>
      </c>
      <c r="C800" s="173">
        <v>140353</v>
      </c>
      <c r="D800" s="176">
        <v>44918</v>
      </c>
      <c r="E800" s="177">
        <v>25.405999999999999</v>
      </c>
      <c r="F800" s="177">
        <v>-1.9981</v>
      </c>
      <c r="G800" s="177">
        <v>-3.6884999999999999</v>
      </c>
      <c r="H800" s="177">
        <v>-3.1894</v>
      </c>
      <c r="I800" s="177">
        <v>-4.6715</v>
      </c>
      <c r="J800" s="177">
        <v>-3.4983</v>
      </c>
      <c r="K800" s="177">
        <v>-0.15329999999999999</v>
      </c>
      <c r="L800" s="177">
        <v>14.990500000000001</v>
      </c>
      <c r="M800" s="177">
        <v>2.8915999999999999</v>
      </c>
      <c r="N800" s="177">
        <v>2.3033000000000001</v>
      </c>
      <c r="O800" s="177">
        <v>16.838100000000001</v>
      </c>
      <c r="P800" s="177">
        <v>11.2841</v>
      </c>
      <c r="Q800" s="177">
        <v>12.5434</v>
      </c>
      <c r="R800" s="177">
        <v>18.807500000000001</v>
      </c>
      <c r="T800" s="106"/>
      <c r="U800" s="107"/>
      <c r="V800" s="107"/>
      <c r="W800" s="107"/>
      <c r="X800" s="107"/>
      <c r="Y800" s="107"/>
      <c r="Z800" s="107"/>
      <c r="AA800" s="107"/>
      <c r="AB800" s="107"/>
      <c r="AC800" s="107"/>
      <c r="AD800" s="107"/>
      <c r="AE800" s="107"/>
      <c r="AF800" s="107"/>
      <c r="AG800" s="107"/>
      <c r="AH800" s="107"/>
    </row>
    <row r="801" spans="1:34" x14ac:dyDescent="0.3">
      <c r="A801" s="173" t="s">
        <v>1607</v>
      </c>
      <c r="B801" s="173" t="s">
        <v>1617</v>
      </c>
      <c r="C801" s="173">
        <v>140355</v>
      </c>
      <c r="D801" s="176">
        <v>44918</v>
      </c>
      <c r="E801" s="177">
        <v>22.866</v>
      </c>
      <c r="F801" s="177">
        <v>-2.0015000000000001</v>
      </c>
      <c r="G801" s="177">
        <v>-3.7018</v>
      </c>
      <c r="H801" s="177">
        <v>-3.2208999999999999</v>
      </c>
      <c r="I801" s="177">
        <v>-4.7328999999999999</v>
      </c>
      <c r="J801" s="177">
        <v>-3.6328</v>
      </c>
      <c r="K801" s="177">
        <v>-0.57830000000000004</v>
      </c>
      <c r="L801" s="177">
        <v>14.005100000000001</v>
      </c>
      <c r="M801" s="177">
        <v>1.5634999999999999</v>
      </c>
      <c r="N801" s="177">
        <v>0.54079999999999995</v>
      </c>
      <c r="O801" s="177">
        <v>14.804500000000001</v>
      </c>
      <c r="P801" s="177">
        <v>9.4397000000000002</v>
      </c>
      <c r="Q801" s="177">
        <v>11.051</v>
      </c>
      <c r="R801" s="177">
        <v>16.755299999999998</v>
      </c>
      <c r="T801" s="106"/>
      <c r="U801" s="107"/>
      <c r="V801" s="107"/>
      <c r="W801" s="107"/>
      <c r="X801" s="107"/>
      <c r="Y801" s="107"/>
      <c r="Z801" s="107"/>
      <c r="AA801" s="107"/>
      <c r="AB801" s="107"/>
      <c r="AC801" s="107"/>
      <c r="AD801" s="107"/>
      <c r="AE801" s="107"/>
      <c r="AF801" s="107"/>
      <c r="AG801" s="107"/>
      <c r="AH801" s="107"/>
    </row>
    <row r="802" spans="1:34" x14ac:dyDescent="0.3">
      <c r="A802" s="173" t="s">
        <v>1607</v>
      </c>
      <c r="B802" s="173" t="s">
        <v>1621</v>
      </c>
      <c r="C802" s="173">
        <v>100520</v>
      </c>
      <c r="D802" s="176">
        <v>44918</v>
      </c>
      <c r="E802" s="177">
        <v>992.01199999999994</v>
      </c>
      <c r="F802" s="177">
        <v>-2.0409000000000002</v>
      </c>
      <c r="G802" s="177">
        <v>-3.7706</v>
      </c>
      <c r="H802" s="177">
        <v>-3.4230999999999998</v>
      </c>
      <c r="I802" s="177">
        <v>-4.5678999999999998</v>
      </c>
      <c r="J802" s="177">
        <v>-2.6576</v>
      </c>
      <c r="K802" s="177">
        <v>2.4519000000000002</v>
      </c>
      <c r="L802" s="177">
        <v>16.8338</v>
      </c>
      <c r="M802" s="177">
        <v>6.0068999999999999</v>
      </c>
      <c r="N802" s="177">
        <v>4.4116999999999997</v>
      </c>
      <c r="O802" s="177">
        <v>18.8172</v>
      </c>
      <c r="P802" s="177">
        <v>10.773300000000001</v>
      </c>
      <c r="Q802" s="177">
        <v>17.6706</v>
      </c>
      <c r="R802" s="177">
        <v>22.022400000000001</v>
      </c>
      <c r="T802" s="106"/>
      <c r="U802" s="107"/>
      <c r="V802" s="107"/>
      <c r="W802" s="107"/>
      <c r="X802" s="107"/>
      <c r="Y802" s="107"/>
      <c r="Z802" s="107"/>
      <c r="AA802" s="107"/>
      <c r="AB802" s="107"/>
      <c r="AC802" s="107"/>
      <c r="AD802" s="107"/>
      <c r="AE802" s="107"/>
      <c r="AF802" s="107"/>
      <c r="AG802" s="107"/>
      <c r="AH802" s="107"/>
    </row>
    <row r="803" spans="1:34" x14ac:dyDescent="0.3">
      <c r="A803" s="173" t="s">
        <v>1607</v>
      </c>
      <c r="B803" s="173" t="s">
        <v>1622</v>
      </c>
      <c r="C803" s="173">
        <v>118535</v>
      </c>
      <c r="D803" s="176">
        <v>44918</v>
      </c>
      <c r="E803" s="177">
        <v>1082.3396</v>
      </c>
      <c r="F803" s="177">
        <v>-2.0388000000000002</v>
      </c>
      <c r="G803" s="177">
        <v>-3.7646000000000002</v>
      </c>
      <c r="H803" s="177">
        <v>-3.4091</v>
      </c>
      <c r="I803" s="177">
        <v>-4.5410000000000004</v>
      </c>
      <c r="J803" s="177">
        <v>-2.6</v>
      </c>
      <c r="K803" s="177">
        <v>2.6343000000000001</v>
      </c>
      <c r="L803" s="177">
        <v>17.252199999999998</v>
      </c>
      <c r="M803" s="177">
        <v>6.5759999999999996</v>
      </c>
      <c r="N803" s="177">
        <v>5.1618000000000004</v>
      </c>
      <c r="O803" s="177">
        <v>19.689599999999999</v>
      </c>
      <c r="P803" s="177">
        <v>11.6731</v>
      </c>
      <c r="Q803" s="177">
        <v>15.645</v>
      </c>
      <c r="R803" s="177">
        <v>22.902799999999999</v>
      </c>
      <c r="T803" s="106"/>
      <c r="U803" s="107"/>
      <c r="V803" s="107"/>
      <c r="W803" s="107"/>
      <c r="X803" s="107"/>
      <c r="Y803" s="107"/>
      <c r="Z803" s="107"/>
      <c r="AA803" s="107"/>
      <c r="AB803" s="107"/>
      <c r="AC803" s="107"/>
      <c r="AD803" s="107"/>
      <c r="AE803" s="107"/>
      <c r="AF803" s="107"/>
      <c r="AG803" s="107"/>
      <c r="AH803" s="107"/>
    </row>
    <row r="804" spans="1:34" x14ac:dyDescent="0.3">
      <c r="A804" s="173" t="s">
        <v>1607</v>
      </c>
      <c r="B804" s="173" t="s">
        <v>1623</v>
      </c>
      <c r="C804" s="173">
        <v>101762</v>
      </c>
      <c r="D804" s="176">
        <v>44918</v>
      </c>
      <c r="E804" s="177">
        <v>1126.9059999999999</v>
      </c>
      <c r="F804" s="177">
        <v>-1.7745</v>
      </c>
      <c r="G804" s="177">
        <v>-3.4903</v>
      </c>
      <c r="H804" s="177">
        <v>-3.0764999999999998</v>
      </c>
      <c r="I804" s="177">
        <v>-3.9380000000000002</v>
      </c>
      <c r="J804" s="177">
        <v>-2.5853999999999999</v>
      </c>
      <c r="K804" s="177">
        <v>4.1203000000000003</v>
      </c>
      <c r="L804" s="177">
        <v>19.808900000000001</v>
      </c>
      <c r="M804" s="177">
        <v>12.882400000000001</v>
      </c>
      <c r="N804" s="177">
        <v>16.7072</v>
      </c>
      <c r="O804" s="177">
        <v>18.8598</v>
      </c>
      <c r="P804" s="177">
        <v>11.5059</v>
      </c>
      <c r="Q804" s="177">
        <v>18.384799999999998</v>
      </c>
      <c r="R804" s="177">
        <v>27.122900000000001</v>
      </c>
      <c r="T804" s="106"/>
      <c r="U804" s="107"/>
      <c r="V804" s="107"/>
      <c r="W804" s="107"/>
      <c r="X804" s="107"/>
      <c r="Y804" s="107"/>
      <c r="Z804" s="107"/>
      <c r="AA804" s="107"/>
      <c r="AB804" s="107"/>
      <c r="AC804" s="107"/>
      <c r="AD804" s="107"/>
      <c r="AE804" s="107"/>
      <c r="AF804" s="107"/>
      <c r="AG804" s="107"/>
      <c r="AH804" s="107"/>
    </row>
    <row r="805" spans="1:34" x14ac:dyDescent="0.3">
      <c r="A805" s="173" t="s">
        <v>1607</v>
      </c>
      <c r="B805" s="173" t="s">
        <v>1624</v>
      </c>
      <c r="C805" s="173">
        <v>118955</v>
      </c>
      <c r="D805" s="176">
        <v>44918</v>
      </c>
      <c r="E805" s="177">
        <v>1211.3440000000001</v>
      </c>
      <c r="F805" s="177">
        <v>-1.7727999999999999</v>
      </c>
      <c r="G805" s="177">
        <v>-3.4851999999999999</v>
      </c>
      <c r="H805" s="177">
        <v>-3.0647000000000002</v>
      </c>
      <c r="I805" s="177">
        <v>-3.9148999999999998</v>
      </c>
      <c r="J805" s="177">
        <v>-2.5365000000000002</v>
      </c>
      <c r="K805" s="177">
        <v>4.2942999999999998</v>
      </c>
      <c r="L805" s="177">
        <v>20.206</v>
      </c>
      <c r="M805" s="177">
        <v>13.448399999999999</v>
      </c>
      <c r="N805" s="177">
        <v>17.495699999999999</v>
      </c>
      <c r="O805" s="177">
        <v>19.591100000000001</v>
      </c>
      <c r="P805" s="177">
        <v>12.254899999999999</v>
      </c>
      <c r="Q805" s="177">
        <v>15.2601</v>
      </c>
      <c r="R805" s="177">
        <v>27.936</v>
      </c>
      <c r="T805" s="106"/>
      <c r="U805" s="107"/>
      <c r="V805" s="107"/>
      <c r="W805" s="107"/>
      <c r="X805" s="107"/>
      <c r="Y805" s="107"/>
      <c r="Z805" s="107"/>
      <c r="AA805" s="107"/>
      <c r="AB805" s="107"/>
      <c r="AC805" s="107"/>
      <c r="AD805" s="107"/>
      <c r="AE805" s="107"/>
      <c r="AF805" s="107"/>
      <c r="AG805" s="107"/>
      <c r="AH805" s="107"/>
    </row>
    <row r="806" spans="1:34" x14ac:dyDescent="0.3">
      <c r="A806" s="173" t="s">
        <v>1607</v>
      </c>
      <c r="B806" s="173" t="s">
        <v>1618</v>
      </c>
      <c r="C806" s="173">
        <v>120046</v>
      </c>
      <c r="D806" s="176">
        <v>44918</v>
      </c>
      <c r="E806" s="177">
        <v>137.9633</v>
      </c>
      <c r="F806" s="177">
        <v>-2.3555000000000001</v>
      </c>
      <c r="G806" s="177">
        <v>-4.1321000000000003</v>
      </c>
      <c r="H806" s="177">
        <v>-3.5752999999999999</v>
      </c>
      <c r="I806" s="177">
        <v>-4.5983999999999998</v>
      </c>
      <c r="J806" s="177">
        <v>-2.8058999999999998</v>
      </c>
      <c r="K806" s="177">
        <v>-0.31340000000000001</v>
      </c>
      <c r="L806" s="177">
        <v>13.5215</v>
      </c>
      <c r="M806" s="177">
        <v>-1.4017999999999999</v>
      </c>
      <c r="N806" s="177">
        <v>-3.5939000000000001</v>
      </c>
      <c r="O806" s="177">
        <v>14.3414</v>
      </c>
      <c r="P806" s="177">
        <v>7.8708</v>
      </c>
      <c r="Q806" s="177">
        <v>13.710900000000001</v>
      </c>
      <c r="R806" s="177">
        <v>14.4458</v>
      </c>
      <c r="T806" s="106"/>
      <c r="U806" s="107"/>
      <c r="V806" s="107"/>
      <c r="W806" s="107"/>
      <c r="X806" s="107"/>
      <c r="Y806" s="107"/>
      <c r="Z806" s="107"/>
      <c r="AA806" s="107"/>
      <c r="AB806" s="107"/>
      <c r="AC806" s="107"/>
      <c r="AD806" s="107"/>
      <c r="AE806" s="107"/>
      <c r="AF806" s="107"/>
      <c r="AG806" s="107"/>
      <c r="AH806" s="107"/>
    </row>
    <row r="807" spans="1:34" x14ac:dyDescent="0.3">
      <c r="A807" s="173" t="s">
        <v>1607</v>
      </c>
      <c r="B807" s="173" t="s">
        <v>2065</v>
      </c>
      <c r="C807" s="173">
        <v>102252</v>
      </c>
      <c r="D807" s="176">
        <v>44918</v>
      </c>
      <c r="E807" s="177">
        <v>126.1657</v>
      </c>
      <c r="F807" s="177">
        <v>-2.3584000000000001</v>
      </c>
      <c r="G807" s="177">
        <v>-4.1406000000000001</v>
      </c>
      <c r="H807" s="177">
        <v>-3.5952999999999999</v>
      </c>
      <c r="I807" s="177">
        <v>-4.6383000000000001</v>
      </c>
      <c r="J807" s="177">
        <v>-2.8925999999999998</v>
      </c>
      <c r="K807" s="177">
        <v>-0.59899999999999998</v>
      </c>
      <c r="L807" s="177">
        <v>12.851699999999999</v>
      </c>
      <c r="M807" s="177">
        <v>-2.2778999999999998</v>
      </c>
      <c r="N807" s="177">
        <v>-4.7329999999999997</v>
      </c>
      <c r="O807" s="177">
        <v>13.0107</v>
      </c>
      <c r="P807" s="177">
        <v>6.7442000000000002</v>
      </c>
      <c r="Q807" s="177">
        <v>14.4018</v>
      </c>
      <c r="R807" s="177">
        <v>13.106400000000001</v>
      </c>
      <c r="T807" s="106"/>
      <c r="U807" s="107"/>
      <c r="V807" s="107"/>
      <c r="W807" s="107"/>
      <c r="X807" s="107"/>
      <c r="Y807" s="107"/>
      <c r="Z807" s="107"/>
      <c r="AA807" s="107"/>
      <c r="AB807" s="107"/>
      <c r="AC807" s="107"/>
      <c r="AD807" s="107"/>
      <c r="AE807" s="107"/>
      <c r="AF807" s="107"/>
      <c r="AG807" s="107"/>
      <c r="AH807" s="107"/>
    </row>
    <row r="808" spans="1:34" x14ac:dyDescent="0.3">
      <c r="A808" s="173" t="s">
        <v>1607</v>
      </c>
      <c r="B808" s="173" t="s">
        <v>1625</v>
      </c>
      <c r="C808" s="173">
        <v>128235</v>
      </c>
      <c r="D808" s="176">
        <v>44918</v>
      </c>
      <c r="E808" s="177">
        <v>34.11</v>
      </c>
      <c r="F808" s="177">
        <v>-2.2635999999999998</v>
      </c>
      <c r="G808" s="177">
        <v>-3.6985000000000001</v>
      </c>
      <c r="H808" s="177">
        <v>-3.3711000000000002</v>
      </c>
      <c r="I808" s="177">
        <v>-5.0654000000000003</v>
      </c>
      <c r="J808" s="177">
        <v>-4.4538000000000002</v>
      </c>
      <c r="K808" s="177">
        <v>-2.7928000000000002</v>
      </c>
      <c r="L808" s="177">
        <v>13.889799999999999</v>
      </c>
      <c r="M808" s="177">
        <v>-8.7900000000000006E-2</v>
      </c>
      <c r="N808" s="177">
        <v>-0.95820000000000005</v>
      </c>
      <c r="O808" s="177">
        <v>15.568099999999999</v>
      </c>
      <c r="P808" s="177">
        <v>9.4968000000000004</v>
      </c>
      <c r="Q808" s="177">
        <v>15.0626</v>
      </c>
      <c r="R808" s="177">
        <v>16.412400000000002</v>
      </c>
      <c r="T808" s="106"/>
      <c r="U808" s="107"/>
      <c r="V808" s="107"/>
      <c r="W808" s="107"/>
      <c r="X808" s="107"/>
      <c r="Y808" s="107"/>
      <c r="Z808" s="107"/>
      <c r="AA808" s="107"/>
      <c r="AB808" s="107"/>
      <c r="AC808" s="107"/>
      <c r="AD808" s="107"/>
      <c r="AE808" s="107"/>
      <c r="AF808" s="107"/>
      <c r="AG808" s="107"/>
      <c r="AH808" s="107"/>
    </row>
    <row r="809" spans="1:34" x14ac:dyDescent="0.3">
      <c r="A809" s="173" t="s">
        <v>1607</v>
      </c>
      <c r="B809" s="173" t="s">
        <v>1626</v>
      </c>
      <c r="C809" s="173">
        <v>128236</v>
      </c>
      <c r="D809" s="176">
        <v>44918</v>
      </c>
      <c r="E809" s="177">
        <v>38.22</v>
      </c>
      <c r="F809" s="177">
        <v>-2.2505999999999999</v>
      </c>
      <c r="G809" s="177">
        <v>-3.7037</v>
      </c>
      <c r="H809" s="177">
        <v>-3.3384</v>
      </c>
      <c r="I809" s="177">
        <v>-5.0198999999999998</v>
      </c>
      <c r="J809" s="177">
        <v>-4.3544</v>
      </c>
      <c r="K809" s="177">
        <v>-2.4502000000000002</v>
      </c>
      <c r="L809" s="177">
        <v>14.6715</v>
      </c>
      <c r="M809" s="177">
        <v>0.87090000000000001</v>
      </c>
      <c r="N809" s="177">
        <v>0.315</v>
      </c>
      <c r="O809" s="177">
        <v>17.070599999999999</v>
      </c>
      <c r="P809" s="177">
        <v>11.165800000000001</v>
      </c>
      <c r="Q809" s="177">
        <v>16.569199999999999</v>
      </c>
      <c r="R809" s="177">
        <v>17.933399999999999</v>
      </c>
      <c r="T809" s="106"/>
      <c r="U809" s="107"/>
      <c r="V809" s="107"/>
      <c r="W809" s="107"/>
      <c r="X809" s="107"/>
      <c r="Y809" s="107"/>
      <c r="Z809" s="107"/>
      <c r="AA809" s="107"/>
      <c r="AB809" s="107"/>
      <c r="AC809" s="107"/>
      <c r="AD809" s="107"/>
      <c r="AE809" s="107"/>
      <c r="AF809" s="107"/>
      <c r="AG809" s="107"/>
      <c r="AH809" s="107"/>
    </row>
    <row r="810" spans="1:34" x14ac:dyDescent="0.3">
      <c r="A810" s="173" t="s">
        <v>1607</v>
      </c>
      <c r="B810" s="173" t="s">
        <v>1646</v>
      </c>
      <c r="C810" s="173">
        <v>118424</v>
      </c>
      <c r="D810" s="176">
        <v>44918</v>
      </c>
      <c r="E810" s="177">
        <v>145.01400000000001</v>
      </c>
      <c r="F810" s="177">
        <v>-1.786</v>
      </c>
      <c r="G810" s="177">
        <v>-3.3664999999999998</v>
      </c>
      <c r="H810" s="177">
        <v>-2.8843999999999999</v>
      </c>
      <c r="I810" s="177">
        <v>-4.3935000000000004</v>
      </c>
      <c r="J810" s="177">
        <v>-3.4346999999999999</v>
      </c>
      <c r="K810" s="177">
        <v>-1.3516999999999999</v>
      </c>
      <c r="L810" s="177">
        <v>14.536</v>
      </c>
      <c r="M810" s="177">
        <v>1.3588</v>
      </c>
      <c r="N810" s="177">
        <v>-0.90610000000000002</v>
      </c>
      <c r="O810" s="177">
        <v>12.9358</v>
      </c>
      <c r="P810" s="177">
        <v>7.6022999999999996</v>
      </c>
      <c r="Q810" s="177">
        <v>13.648999999999999</v>
      </c>
      <c r="R810" s="177">
        <v>15.1479</v>
      </c>
      <c r="T810" s="106"/>
      <c r="U810" s="107"/>
      <c r="V810" s="107"/>
      <c r="W810" s="107"/>
      <c r="X810" s="107"/>
      <c r="Y810" s="107"/>
      <c r="Z810" s="107"/>
      <c r="AA810" s="107"/>
      <c r="AB810" s="107"/>
      <c r="AC810" s="107"/>
      <c r="AD810" s="107"/>
      <c r="AE810" s="107"/>
      <c r="AF810" s="107"/>
      <c r="AG810" s="107"/>
      <c r="AH810" s="107"/>
    </row>
    <row r="811" spans="1:34" x14ac:dyDescent="0.3">
      <c r="A811" s="173" t="s">
        <v>1607</v>
      </c>
      <c r="B811" s="173" t="s">
        <v>1647</v>
      </c>
      <c r="C811" s="173">
        <v>108594</v>
      </c>
      <c r="D811" s="176">
        <v>44918</v>
      </c>
      <c r="E811" s="177">
        <v>135.09899999999999</v>
      </c>
      <c r="F811" s="177">
        <v>-1.7883</v>
      </c>
      <c r="G811" s="177">
        <v>-3.3730000000000002</v>
      </c>
      <c r="H811" s="177">
        <v>-2.8994</v>
      </c>
      <c r="I811" s="177">
        <v>-4.4223999999999997</v>
      </c>
      <c r="J811" s="177">
        <v>-3.4952000000000001</v>
      </c>
      <c r="K811" s="177">
        <v>-1.5327999999999999</v>
      </c>
      <c r="L811" s="177">
        <v>14.123200000000001</v>
      </c>
      <c r="M811" s="177">
        <v>0.81259999999999999</v>
      </c>
      <c r="N811" s="177">
        <v>-1.6102000000000001</v>
      </c>
      <c r="O811" s="177">
        <v>12.148199999999999</v>
      </c>
      <c r="P811" s="177">
        <v>6.8460000000000001</v>
      </c>
      <c r="Q811" s="177">
        <v>16.2942</v>
      </c>
      <c r="R811" s="177">
        <v>14.332800000000001</v>
      </c>
      <c r="T811" s="106"/>
      <c r="U811" s="107"/>
      <c r="V811" s="107"/>
      <c r="W811" s="107"/>
      <c r="X811" s="107"/>
      <c r="Y811" s="107"/>
      <c r="Z811" s="107"/>
      <c r="AA811" s="107"/>
      <c r="AB811" s="107"/>
      <c r="AC811" s="107"/>
      <c r="AD811" s="107"/>
      <c r="AE811" s="107"/>
      <c r="AF811" s="107"/>
      <c r="AG811" s="107"/>
      <c r="AH811" s="107"/>
    </row>
    <row r="812" spans="1:34" x14ac:dyDescent="0.3">
      <c r="A812" s="173" t="s">
        <v>1607</v>
      </c>
      <c r="B812" s="173" t="s">
        <v>1627</v>
      </c>
      <c r="C812" s="173">
        <v>120492</v>
      </c>
      <c r="D812" s="176">
        <v>44918</v>
      </c>
      <c r="E812" s="177">
        <v>59.848700000000001</v>
      </c>
      <c r="F812" s="177">
        <v>-2.387</v>
      </c>
      <c r="G812" s="177">
        <v>-3.9752000000000001</v>
      </c>
      <c r="H812" s="177">
        <v>-3.3719999999999999</v>
      </c>
      <c r="I812" s="177">
        <v>-4.6546000000000003</v>
      </c>
      <c r="J812" s="177">
        <v>-1.9461999999999999</v>
      </c>
      <c r="K812" s="177">
        <v>2.6434000000000002</v>
      </c>
      <c r="L812" s="177">
        <v>18.003299999999999</v>
      </c>
      <c r="M812" s="177">
        <v>8.0220000000000002</v>
      </c>
      <c r="N812" s="177">
        <v>7.4683999999999999</v>
      </c>
      <c r="O812" s="177">
        <v>16.518799999999999</v>
      </c>
      <c r="P812" s="177">
        <v>12.256399999999999</v>
      </c>
      <c r="Q812" s="177">
        <v>15.8911</v>
      </c>
      <c r="R812" s="177">
        <v>20.437200000000001</v>
      </c>
      <c r="T812" s="106"/>
      <c r="U812" s="107"/>
      <c r="V812" s="107"/>
      <c r="W812" s="107"/>
      <c r="X812" s="107"/>
      <c r="Y812" s="107"/>
      <c r="Z812" s="107"/>
      <c r="AA812" s="107"/>
      <c r="AB812" s="107"/>
      <c r="AC812" s="107"/>
      <c r="AD812" s="107"/>
      <c r="AE812" s="107"/>
      <c r="AF812" s="107"/>
      <c r="AG812" s="107"/>
      <c r="AH812" s="107"/>
    </row>
    <row r="813" spans="1:34" x14ac:dyDescent="0.3">
      <c r="A813" s="173" t="s">
        <v>1607</v>
      </c>
      <c r="B813" s="173" t="s">
        <v>1957</v>
      </c>
      <c r="C813" s="173">
        <v>109522</v>
      </c>
      <c r="D813" s="176">
        <v>44918</v>
      </c>
      <c r="E813" s="177">
        <v>54.372300000000003</v>
      </c>
      <c r="F813" s="177">
        <v>-2.3893</v>
      </c>
      <c r="G813" s="177">
        <v>-3.9813000000000001</v>
      </c>
      <c r="H813" s="177">
        <v>-3.3866999999999998</v>
      </c>
      <c r="I813" s="177">
        <v>-4.6841999999999997</v>
      </c>
      <c r="J813" s="177">
        <v>-2.0095000000000001</v>
      </c>
      <c r="K813" s="177">
        <v>2.4416000000000002</v>
      </c>
      <c r="L813" s="177">
        <v>17.5246</v>
      </c>
      <c r="M813" s="177">
        <v>7.3773</v>
      </c>
      <c r="N813" s="177">
        <v>6.6303000000000001</v>
      </c>
      <c r="O813" s="177">
        <v>15.6128</v>
      </c>
      <c r="P813" s="177">
        <v>11.384</v>
      </c>
      <c r="Q813" s="177">
        <v>12.610300000000001</v>
      </c>
      <c r="R813" s="177">
        <v>19.4998</v>
      </c>
      <c r="T813" s="106"/>
      <c r="U813" s="107"/>
      <c r="V813" s="107"/>
      <c r="W813" s="107"/>
      <c r="X813" s="107"/>
      <c r="Y813" s="107"/>
      <c r="Z813" s="107"/>
      <c r="AA813" s="107"/>
      <c r="AB813" s="107"/>
      <c r="AC813" s="107"/>
      <c r="AD813" s="107"/>
      <c r="AE813" s="107"/>
      <c r="AF813" s="107"/>
      <c r="AG813" s="107"/>
      <c r="AH813" s="107"/>
    </row>
    <row r="814" spans="1:34" x14ac:dyDescent="0.3">
      <c r="A814" s="173" t="s">
        <v>1607</v>
      </c>
      <c r="B814" s="173" t="s">
        <v>1634</v>
      </c>
      <c r="C814" s="173">
        <v>112090</v>
      </c>
      <c r="D814" s="176">
        <v>44918</v>
      </c>
      <c r="E814" s="177">
        <v>53.636000000000003</v>
      </c>
      <c r="F814" s="177">
        <v>-2.1152000000000002</v>
      </c>
      <c r="G814" s="177">
        <v>-3.5567000000000002</v>
      </c>
      <c r="H814" s="177">
        <v>-2.9459</v>
      </c>
      <c r="I814" s="177">
        <v>-4.4381000000000004</v>
      </c>
      <c r="J814" s="177">
        <v>-2.1187</v>
      </c>
      <c r="K814" s="177">
        <v>1.7298</v>
      </c>
      <c r="L814" s="177">
        <v>15.7445</v>
      </c>
      <c r="M814" s="177">
        <v>5.3255999999999997</v>
      </c>
      <c r="N814" s="177">
        <v>3.7867999999999999</v>
      </c>
      <c r="O814" s="177">
        <v>12.6378</v>
      </c>
      <c r="P814" s="177">
        <v>9.7667000000000002</v>
      </c>
      <c r="Q814" s="177">
        <v>13.471299999999999</v>
      </c>
      <c r="R814" s="177">
        <v>14.5063</v>
      </c>
      <c r="T814" s="106"/>
      <c r="U814" s="107"/>
      <c r="V814" s="107"/>
      <c r="W814" s="107"/>
      <c r="X814" s="107"/>
      <c r="Y814" s="107"/>
      <c r="Z814" s="107"/>
      <c r="AA814" s="107"/>
      <c r="AB814" s="107"/>
      <c r="AC814" s="107"/>
      <c r="AD814" s="107"/>
      <c r="AE814" s="107"/>
      <c r="AF814" s="107"/>
      <c r="AG814" s="107"/>
      <c r="AH814" s="107"/>
    </row>
    <row r="815" spans="1:34" x14ac:dyDescent="0.3">
      <c r="A815" s="173" t="s">
        <v>1607</v>
      </c>
      <c r="B815" s="173" t="s">
        <v>1635</v>
      </c>
      <c r="C815" s="173">
        <v>120166</v>
      </c>
      <c r="D815" s="176">
        <v>44918</v>
      </c>
      <c r="E815" s="177">
        <v>59.088999999999999</v>
      </c>
      <c r="F815" s="177">
        <v>-2.1137999999999999</v>
      </c>
      <c r="G815" s="177">
        <v>-3.5501999999999998</v>
      </c>
      <c r="H815" s="177">
        <v>-2.9291</v>
      </c>
      <c r="I815" s="177">
        <v>-4.4036999999999997</v>
      </c>
      <c r="J815" s="177">
        <v>-2.0457000000000001</v>
      </c>
      <c r="K815" s="177">
        <v>1.962</v>
      </c>
      <c r="L815" s="177">
        <v>16.277999999999999</v>
      </c>
      <c r="M815" s="177">
        <v>6.0690999999999997</v>
      </c>
      <c r="N815" s="177">
        <v>4.7659000000000002</v>
      </c>
      <c r="O815" s="177">
        <v>13.725300000000001</v>
      </c>
      <c r="P815" s="177">
        <v>10.8452</v>
      </c>
      <c r="Q815" s="177">
        <v>16.044799999999999</v>
      </c>
      <c r="R815" s="177">
        <v>15.600199999999999</v>
      </c>
      <c r="T815" s="106"/>
      <c r="U815" s="107"/>
      <c r="V815" s="107"/>
      <c r="W815" s="107"/>
      <c r="X815" s="107"/>
      <c r="Y815" s="107"/>
      <c r="Z815" s="107"/>
      <c r="AA815" s="107"/>
      <c r="AB815" s="107"/>
      <c r="AC815" s="107"/>
      <c r="AD815" s="107"/>
      <c r="AE815" s="107"/>
      <c r="AF815" s="107"/>
      <c r="AG815" s="107"/>
      <c r="AH815" s="107"/>
    </row>
    <row r="816" spans="1:34" x14ac:dyDescent="0.3">
      <c r="A816" s="173" t="s">
        <v>1607</v>
      </c>
      <c r="B816" s="173" t="s">
        <v>1648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1607</v>
      </c>
      <c r="B817" s="173" t="s">
        <v>1649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1607</v>
      </c>
      <c r="B818" s="173" t="s">
        <v>1650</v>
      </c>
      <c r="C818" s="173">
        <v>120264</v>
      </c>
      <c r="D818" s="176">
        <v>44918</v>
      </c>
      <c r="E818" s="177">
        <v>68.322100000000006</v>
      </c>
      <c r="F818" s="177">
        <v>-2.4946000000000002</v>
      </c>
      <c r="G818" s="177">
        <v>-5.3387000000000002</v>
      </c>
      <c r="H818" s="177">
        <v>-4.6908000000000003</v>
      </c>
      <c r="I818" s="177">
        <v>-5.5991999999999997</v>
      </c>
      <c r="J818" s="177">
        <v>-4.7240000000000002</v>
      </c>
      <c r="K818" s="177">
        <v>-3.7195999999999998</v>
      </c>
      <c r="L818" s="177">
        <v>9.5327999999999999</v>
      </c>
      <c r="M818" s="177">
        <v>-0.25929999999999997</v>
      </c>
      <c r="N818" s="177">
        <v>-3.331</v>
      </c>
      <c r="O818" s="177">
        <v>8.5111000000000008</v>
      </c>
      <c r="P818" s="177">
        <v>6.5324999999999998</v>
      </c>
      <c r="Q818" s="177">
        <v>9.5570000000000004</v>
      </c>
      <c r="R818" s="177">
        <v>8.5421999999999993</v>
      </c>
      <c r="T818" s="106"/>
      <c r="U818" s="107"/>
      <c r="V818" s="107"/>
      <c r="W818" s="107"/>
      <c r="X818" s="107"/>
      <c r="Y818" s="107"/>
      <c r="Z818" s="107"/>
      <c r="AA818" s="107"/>
      <c r="AB818" s="107"/>
      <c r="AC818" s="107"/>
      <c r="AD818" s="107"/>
      <c r="AE818" s="107"/>
      <c r="AF818" s="107"/>
      <c r="AG818" s="107"/>
      <c r="AH818" s="107"/>
    </row>
    <row r="819" spans="1:34" x14ac:dyDescent="0.3">
      <c r="A819" s="173" t="s">
        <v>1607</v>
      </c>
      <c r="B819" s="173" t="s">
        <v>1835</v>
      </c>
      <c r="C819" s="173">
        <v>100313</v>
      </c>
      <c r="D819" s="176">
        <v>44918</v>
      </c>
      <c r="E819" s="177">
        <v>63.433999999999997</v>
      </c>
      <c r="F819" s="177">
        <v>-2.4967999999999999</v>
      </c>
      <c r="G819" s="177">
        <v>-5.3449999999999998</v>
      </c>
      <c r="H819" s="177">
        <v>-4.7057000000000002</v>
      </c>
      <c r="I819" s="177">
        <v>-5.6285999999999996</v>
      </c>
      <c r="J819" s="177">
        <v>-4.7876000000000003</v>
      </c>
      <c r="K819" s="177">
        <v>-3.9150999999999998</v>
      </c>
      <c r="L819" s="177">
        <v>9.0871999999999993</v>
      </c>
      <c r="M819" s="177">
        <v>-0.88949999999999996</v>
      </c>
      <c r="N819" s="177">
        <v>-4.1661000000000001</v>
      </c>
      <c r="O819" s="177">
        <v>7.5171999999999999</v>
      </c>
      <c r="P819" s="177">
        <v>5.6402999999999999</v>
      </c>
      <c r="Q819" s="177">
        <v>8.6611999999999991</v>
      </c>
      <c r="R819" s="177">
        <v>7.5479000000000003</v>
      </c>
      <c r="T819" s="106"/>
      <c r="U819" s="107"/>
      <c r="V819" s="107"/>
      <c r="W819" s="107"/>
      <c r="X819" s="107"/>
      <c r="Y819" s="107"/>
      <c r="Z819" s="107"/>
      <c r="AA819" s="107"/>
      <c r="AB819" s="107"/>
      <c r="AC819" s="107"/>
      <c r="AD819" s="107"/>
      <c r="AE819" s="107"/>
      <c r="AF819" s="107"/>
      <c r="AG819" s="107"/>
      <c r="AH819" s="107"/>
    </row>
    <row r="820" spans="1:34" x14ac:dyDescent="0.3">
      <c r="A820" s="173" t="s">
        <v>1607</v>
      </c>
      <c r="B820" s="173" t="s">
        <v>1644</v>
      </c>
      <c r="C820" s="173">
        <v>129046</v>
      </c>
      <c r="D820" s="176">
        <v>44918</v>
      </c>
      <c r="E820" s="177">
        <v>35.371299999999998</v>
      </c>
      <c r="F820" s="177">
        <v>-2.8955000000000002</v>
      </c>
      <c r="G820" s="177">
        <v>-5.2320000000000002</v>
      </c>
      <c r="H820" s="177">
        <v>-4.3954000000000004</v>
      </c>
      <c r="I820" s="177">
        <v>-6.0818000000000003</v>
      </c>
      <c r="J820" s="177">
        <v>-4.4138000000000002</v>
      </c>
      <c r="K820" s="177">
        <v>-5.4084000000000003</v>
      </c>
      <c r="L820" s="177">
        <v>11.7637</v>
      </c>
      <c r="M820" s="177">
        <v>3.0341</v>
      </c>
      <c r="N820" s="177">
        <v>-3.0243000000000002</v>
      </c>
      <c r="O820" s="177">
        <v>7.2027000000000001</v>
      </c>
      <c r="P820" s="177">
        <v>4.5941000000000001</v>
      </c>
      <c r="Q820" s="177">
        <v>15.7051</v>
      </c>
      <c r="R820" s="177">
        <v>6.7828999999999997</v>
      </c>
      <c r="T820" s="106"/>
      <c r="U820" s="107"/>
      <c r="V820" s="107"/>
      <c r="W820" s="107"/>
      <c r="X820" s="107"/>
      <c r="Y820" s="107"/>
      <c r="Z820" s="107"/>
      <c r="AA820" s="107"/>
      <c r="AB820" s="107"/>
      <c r="AC820" s="107"/>
      <c r="AD820" s="107"/>
      <c r="AE820" s="107"/>
      <c r="AF820" s="107"/>
      <c r="AG820" s="107"/>
      <c r="AH820" s="107"/>
    </row>
    <row r="821" spans="1:34" x14ac:dyDescent="0.3">
      <c r="A821" s="173" t="s">
        <v>1607</v>
      </c>
      <c r="B821" s="173" t="s">
        <v>1645</v>
      </c>
      <c r="C821" s="173">
        <v>129048</v>
      </c>
      <c r="D821" s="176">
        <v>44918</v>
      </c>
      <c r="E821" s="177">
        <v>32.622100000000003</v>
      </c>
      <c r="F821" s="177">
        <v>-2.8976999999999999</v>
      </c>
      <c r="G821" s="177">
        <v>-5.2385999999999999</v>
      </c>
      <c r="H821" s="177">
        <v>-4.4114000000000004</v>
      </c>
      <c r="I821" s="177">
        <v>-6.1132</v>
      </c>
      <c r="J821" s="177">
        <v>-4.4824999999999999</v>
      </c>
      <c r="K821" s="177">
        <v>-5.6097999999999999</v>
      </c>
      <c r="L821" s="177">
        <v>11.292299999999999</v>
      </c>
      <c r="M821" s="177">
        <v>2.3689</v>
      </c>
      <c r="N821" s="177">
        <v>-3.8603999999999998</v>
      </c>
      <c r="O821" s="177">
        <v>6.2351999999999999</v>
      </c>
      <c r="P821" s="177">
        <v>3.6507999999999998</v>
      </c>
      <c r="Q821" s="177">
        <v>14.629200000000001</v>
      </c>
      <c r="R821" s="177">
        <v>5.8514999999999997</v>
      </c>
      <c r="T821" s="106"/>
      <c r="U821" s="107"/>
      <c r="V821" s="107"/>
      <c r="W821" s="107"/>
      <c r="X821" s="107"/>
      <c r="Y821" s="107"/>
      <c r="Z821" s="107"/>
      <c r="AA821" s="107"/>
      <c r="AB821" s="107"/>
      <c r="AC821" s="107"/>
      <c r="AD821" s="107"/>
      <c r="AE821" s="107"/>
      <c r="AF821" s="107"/>
      <c r="AG821" s="107"/>
      <c r="AH821" s="107"/>
    </row>
    <row r="822" spans="1:34" x14ac:dyDescent="0.3">
      <c r="A822" s="173" t="s">
        <v>1607</v>
      </c>
      <c r="B822" s="173" t="s">
        <v>1820</v>
      </c>
      <c r="C822" s="173">
        <v>143793</v>
      </c>
      <c r="D822" s="176">
        <v>44918</v>
      </c>
      <c r="E822" s="177">
        <v>17.484999999999999</v>
      </c>
      <c r="F822" s="177">
        <v>-2.0024999999999999</v>
      </c>
      <c r="G822" s="177">
        <v>-3.4047000000000001</v>
      </c>
      <c r="H822" s="177">
        <v>-3.1854</v>
      </c>
      <c r="I822" s="177">
        <v>-4.1612999999999998</v>
      </c>
      <c r="J822" s="177">
        <v>-2.7671000000000001</v>
      </c>
      <c r="K822" s="177">
        <v>0.88919999999999999</v>
      </c>
      <c r="L822" s="177">
        <v>15.9937</v>
      </c>
      <c r="M822" s="177">
        <v>4.7081</v>
      </c>
      <c r="N822" s="177">
        <v>2.5465</v>
      </c>
      <c r="O822" s="177">
        <v>14.582700000000001</v>
      </c>
      <c r="P822" s="177"/>
      <c r="Q822" s="177">
        <v>13.3459</v>
      </c>
      <c r="R822" s="177">
        <v>17.951899999999998</v>
      </c>
      <c r="T822" s="106"/>
      <c r="U822" s="107"/>
      <c r="V822" s="107"/>
      <c r="W822" s="107"/>
      <c r="X822" s="107"/>
      <c r="Y822" s="107"/>
      <c r="Z822" s="107"/>
      <c r="AA822" s="107"/>
      <c r="AB822" s="107"/>
      <c r="AC822" s="107"/>
      <c r="AD822" s="107"/>
      <c r="AE822" s="107"/>
      <c r="AF822" s="107"/>
      <c r="AG822" s="107"/>
      <c r="AH822" s="107"/>
    </row>
    <row r="823" spans="1:34" x14ac:dyDescent="0.3">
      <c r="A823" s="173" t="s">
        <v>1607</v>
      </c>
      <c r="B823" s="173" t="s">
        <v>1821</v>
      </c>
      <c r="C823" s="173">
        <v>143787</v>
      </c>
      <c r="D823" s="176">
        <v>44918</v>
      </c>
      <c r="E823" s="177">
        <v>15.957700000000001</v>
      </c>
      <c r="F823" s="177">
        <v>-2.008</v>
      </c>
      <c r="G823" s="177">
        <v>-3.4207000000000001</v>
      </c>
      <c r="H823" s="177">
        <v>-3.2216</v>
      </c>
      <c r="I823" s="177">
        <v>-4.2321999999999997</v>
      </c>
      <c r="J823" s="177">
        <v>-2.9195000000000002</v>
      </c>
      <c r="K823" s="177">
        <v>0.4103</v>
      </c>
      <c r="L823" s="177">
        <v>14.901999999999999</v>
      </c>
      <c r="M823" s="177">
        <v>3.0939000000000001</v>
      </c>
      <c r="N823" s="177">
        <v>0.50449999999999995</v>
      </c>
      <c r="O823" s="177">
        <v>12.357200000000001</v>
      </c>
      <c r="P823" s="177"/>
      <c r="Q823" s="177">
        <v>11.046799999999999</v>
      </c>
      <c r="R823" s="177">
        <v>15.653700000000001</v>
      </c>
      <c r="T823" s="106"/>
      <c r="U823" s="107"/>
      <c r="V823" s="107"/>
      <c r="W823" s="107"/>
      <c r="X823" s="107"/>
      <c r="Y823" s="107"/>
      <c r="Z823" s="107"/>
      <c r="AA823" s="107"/>
      <c r="AB823" s="107"/>
      <c r="AC823" s="107"/>
      <c r="AD823" s="107"/>
      <c r="AE823" s="107"/>
      <c r="AF823" s="107"/>
      <c r="AG823" s="107"/>
      <c r="AH823" s="107"/>
    </row>
    <row r="824" spans="1:34" x14ac:dyDescent="0.3">
      <c r="A824" s="173" t="s">
        <v>1607</v>
      </c>
      <c r="B824" s="173" t="s">
        <v>1609</v>
      </c>
      <c r="C824" s="173">
        <v>122639</v>
      </c>
      <c r="D824" s="176">
        <v>44918</v>
      </c>
      <c r="E824" s="177">
        <v>50.3658</v>
      </c>
      <c r="F824" s="177">
        <v>-2.0268999999999999</v>
      </c>
      <c r="G824" s="177">
        <v>-2.8170999999999999</v>
      </c>
      <c r="H824" s="177">
        <v>-2.6368</v>
      </c>
      <c r="I824" s="177">
        <v>-3.2286999999999999</v>
      </c>
      <c r="J824" s="177">
        <v>-3.2431999999999999</v>
      </c>
      <c r="K824" s="177">
        <v>-1.2358</v>
      </c>
      <c r="L824" s="177">
        <v>9.1798999999999999</v>
      </c>
      <c r="M824" s="177">
        <v>-3.3079999999999998</v>
      </c>
      <c r="N824" s="177">
        <v>-5.9085999999999999</v>
      </c>
      <c r="O824" s="177">
        <v>22.106000000000002</v>
      </c>
      <c r="P824" s="177">
        <v>16.098099999999999</v>
      </c>
      <c r="Q824" s="177">
        <v>18.3887</v>
      </c>
      <c r="R824" s="177">
        <v>17.6356</v>
      </c>
      <c r="T824" s="106"/>
      <c r="U824" s="107"/>
      <c r="V824" s="107"/>
      <c r="W824" s="107"/>
      <c r="X824" s="107"/>
      <c r="Y824" s="107"/>
      <c r="Z824" s="107"/>
      <c r="AA824" s="107"/>
      <c r="AB824" s="107"/>
      <c r="AC824" s="107"/>
      <c r="AD824" s="107"/>
      <c r="AE824" s="107"/>
      <c r="AF824" s="107"/>
      <c r="AG824" s="107"/>
      <c r="AH824" s="107"/>
    </row>
    <row r="825" spans="1:34" x14ac:dyDescent="0.3">
      <c r="A825" s="173" t="s">
        <v>1607</v>
      </c>
      <c r="B825" s="173" t="s">
        <v>1608</v>
      </c>
      <c r="C825" s="173">
        <v>122640</v>
      </c>
      <c r="D825" s="176">
        <v>44918</v>
      </c>
      <c r="E825" s="177">
        <v>47.094999999999999</v>
      </c>
      <c r="F825" s="177">
        <v>-2.0293000000000001</v>
      </c>
      <c r="G825" s="177">
        <v>-2.8243999999999998</v>
      </c>
      <c r="H825" s="177">
        <v>-2.6532</v>
      </c>
      <c r="I825" s="177">
        <v>-3.2614999999999998</v>
      </c>
      <c r="J825" s="177">
        <v>-3.3134000000000001</v>
      </c>
      <c r="K825" s="177">
        <v>-1.4539</v>
      </c>
      <c r="L825" s="177">
        <v>8.6407000000000007</v>
      </c>
      <c r="M825" s="177">
        <v>-4.0552000000000001</v>
      </c>
      <c r="N825" s="177">
        <v>-6.8566000000000003</v>
      </c>
      <c r="O825" s="177">
        <v>20.912299999999998</v>
      </c>
      <c r="P825" s="177">
        <v>15.098599999999999</v>
      </c>
      <c r="Q825" s="177">
        <v>17.561699999999998</v>
      </c>
      <c r="R825" s="177">
        <v>16.4589</v>
      </c>
      <c r="T825" s="106"/>
      <c r="U825" s="107"/>
      <c r="V825" s="107"/>
      <c r="W825" s="107"/>
      <c r="X825" s="107"/>
      <c r="Y825" s="107"/>
      <c r="Z825" s="107"/>
      <c r="AA825" s="107"/>
      <c r="AB825" s="107"/>
      <c r="AC825" s="107"/>
      <c r="AD825" s="107"/>
      <c r="AE825" s="107"/>
      <c r="AF825" s="107"/>
      <c r="AG825" s="107"/>
      <c r="AH825" s="107"/>
    </row>
    <row r="826" spans="1:34" x14ac:dyDescent="0.3">
      <c r="A826" s="173" t="s">
        <v>1607</v>
      </c>
      <c r="B826" s="173" t="s">
        <v>1636</v>
      </c>
      <c r="C826" s="173">
        <v>133839</v>
      </c>
      <c r="D826" s="176">
        <v>44918</v>
      </c>
      <c r="E826" s="177">
        <v>27.98</v>
      </c>
      <c r="F826" s="177">
        <v>-2.4407000000000001</v>
      </c>
      <c r="G826" s="177">
        <v>-4.2436999999999996</v>
      </c>
      <c r="H826" s="177">
        <v>-3.8818000000000001</v>
      </c>
      <c r="I826" s="177">
        <v>-5.0237999999999996</v>
      </c>
      <c r="J826" s="177">
        <v>-3.2837999999999998</v>
      </c>
      <c r="K826" s="177">
        <v>-0.49790000000000001</v>
      </c>
      <c r="L826" s="177">
        <v>12.6409</v>
      </c>
      <c r="M826" s="177">
        <v>-1.0258</v>
      </c>
      <c r="N826" s="177">
        <v>-4.8945999999999996</v>
      </c>
      <c r="O826" s="177">
        <v>23.8217</v>
      </c>
      <c r="P826" s="177">
        <v>14.885199999999999</v>
      </c>
      <c r="Q826" s="177">
        <v>14.079499999999999</v>
      </c>
      <c r="R826" s="177">
        <v>18.279299999999999</v>
      </c>
      <c r="T826" s="106"/>
      <c r="U826" s="107"/>
      <c r="V826" s="107"/>
      <c r="W826" s="107"/>
      <c r="X826" s="107"/>
      <c r="Y826" s="107"/>
      <c r="Z826" s="107"/>
      <c r="AA826" s="107"/>
      <c r="AB826" s="107"/>
      <c r="AC826" s="107"/>
      <c r="AD826" s="107"/>
      <c r="AE826" s="107"/>
      <c r="AF826" s="107"/>
      <c r="AG826" s="107"/>
      <c r="AH826" s="107"/>
    </row>
    <row r="827" spans="1:34" x14ac:dyDescent="0.3">
      <c r="A827" s="173" t="s">
        <v>1607</v>
      </c>
      <c r="B827" s="173" t="s">
        <v>1637</v>
      </c>
      <c r="C827" s="173">
        <v>133836</v>
      </c>
      <c r="D827" s="176">
        <v>44918</v>
      </c>
      <c r="E827" s="177">
        <v>24.8</v>
      </c>
      <c r="F827" s="177">
        <v>-2.4773999999999998</v>
      </c>
      <c r="G827" s="177">
        <v>-4.2840999999999996</v>
      </c>
      <c r="H827" s="177">
        <v>-3.9504000000000001</v>
      </c>
      <c r="I827" s="177">
        <v>-5.0899000000000001</v>
      </c>
      <c r="J827" s="177">
        <v>-3.4268000000000001</v>
      </c>
      <c r="K827" s="177">
        <v>-0.87929999999999997</v>
      </c>
      <c r="L827" s="177">
        <v>11.7117</v>
      </c>
      <c r="M827" s="177">
        <v>-2.2082000000000002</v>
      </c>
      <c r="N827" s="177">
        <v>-6.4504000000000001</v>
      </c>
      <c r="O827" s="177">
        <v>21.527699999999999</v>
      </c>
      <c r="P827" s="177">
        <v>12.719200000000001</v>
      </c>
      <c r="Q827" s="177">
        <v>12.331</v>
      </c>
      <c r="R827" s="177">
        <v>16.0959</v>
      </c>
      <c r="T827" s="106"/>
      <c r="U827" s="107"/>
      <c r="V827" s="107"/>
      <c r="W827" s="107"/>
      <c r="X827" s="107"/>
      <c r="Y827" s="107"/>
      <c r="Z827" s="107"/>
      <c r="AA827" s="107"/>
      <c r="AB827" s="107"/>
      <c r="AC827" s="107"/>
      <c r="AD827" s="107"/>
      <c r="AE827" s="107"/>
      <c r="AF827" s="107"/>
      <c r="AG827" s="107"/>
      <c r="AH827" s="107"/>
    </row>
    <row r="828" spans="1:34" x14ac:dyDescent="0.3">
      <c r="A828" s="173" t="s">
        <v>1607</v>
      </c>
      <c r="B828" s="173" t="s">
        <v>1638</v>
      </c>
      <c r="C828" s="173">
        <v>119718</v>
      </c>
      <c r="D828" s="176">
        <v>44918</v>
      </c>
      <c r="E828" s="177">
        <v>81.260300000000001</v>
      </c>
      <c r="F828" s="177">
        <v>-2.1507000000000001</v>
      </c>
      <c r="G828" s="177">
        <v>-3.9775999999999998</v>
      </c>
      <c r="H828" s="177">
        <v>-3.6913</v>
      </c>
      <c r="I828" s="177">
        <v>-4.5747</v>
      </c>
      <c r="J828" s="177">
        <v>-3.1842999999999999</v>
      </c>
      <c r="K828" s="177">
        <v>-1.3895</v>
      </c>
      <c r="L828" s="177">
        <v>10.882300000000001</v>
      </c>
      <c r="M828" s="177">
        <v>-0.41120000000000001</v>
      </c>
      <c r="N828" s="177">
        <v>0.51870000000000005</v>
      </c>
      <c r="O828" s="177">
        <v>14.452999999999999</v>
      </c>
      <c r="P828" s="177">
        <v>9.8571000000000009</v>
      </c>
      <c r="Q828" s="177">
        <v>15.6751</v>
      </c>
      <c r="R828" s="177">
        <v>15.7799</v>
      </c>
      <c r="T828" s="106"/>
      <c r="U828" s="107"/>
      <c r="V828" s="107"/>
      <c r="W828" s="107"/>
      <c r="X828" s="107"/>
      <c r="Y828" s="107"/>
      <c r="Z828" s="107"/>
      <c r="AA828" s="107"/>
      <c r="AB828" s="107"/>
      <c r="AC828" s="107"/>
      <c r="AD828" s="107"/>
      <c r="AE828" s="107"/>
      <c r="AF828" s="107"/>
      <c r="AG828" s="107"/>
      <c r="AH828" s="107"/>
    </row>
    <row r="829" spans="1:34" x14ac:dyDescent="0.3">
      <c r="A829" s="173" t="s">
        <v>1607</v>
      </c>
      <c r="B829" s="173" t="s">
        <v>1639</v>
      </c>
      <c r="C829" s="173">
        <v>103215</v>
      </c>
      <c r="D829" s="176">
        <v>44918</v>
      </c>
      <c r="E829" s="177">
        <v>74.350700000000003</v>
      </c>
      <c r="F829" s="177">
        <v>-2.1528999999999998</v>
      </c>
      <c r="G829" s="177">
        <v>-3.9842</v>
      </c>
      <c r="H829" s="177">
        <v>-3.7067999999999999</v>
      </c>
      <c r="I829" s="177">
        <v>-4.6056999999999997</v>
      </c>
      <c r="J829" s="177">
        <v>-3.2530999999999999</v>
      </c>
      <c r="K829" s="177">
        <v>-1.615</v>
      </c>
      <c r="L829" s="177">
        <v>10.3917</v>
      </c>
      <c r="M829" s="177">
        <v>-1.0755999999999999</v>
      </c>
      <c r="N829" s="177">
        <v>-0.39360000000000001</v>
      </c>
      <c r="O829" s="177">
        <v>13.377800000000001</v>
      </c>
      <c r="P829" s="177">
        <v>8.7949999999999999</v>
      </c>
      <c r="Q829" s="177">
        <v>12.311199999999999</v>
      </c>
      <c r="R829" s="177">
        <v>14.6944</v>
      </c>
      <c r="T829" s="106"/>
      <c r="U829" s="107"/>
      <c r="V829" s="107"/>
      <c r="W829" s="107"/>
      <c r="X829" s="107"/>
      <c r="Y829" s="107"/>
      <c r="Z829" s="107"/>
      <c r="AA829" s="107"/>
      <c r="AB829" s="107"/>
      <c r="AC829" s="107"/>
      <c r="AD829" s="107"/>
      <c r="AE829" s="107"/>
      <c r="AF829" s="107"/>
      <c r="AG829" s="107"/>
      <c r="AH829" s="107"/>
    </row>
    <row r="830" spans="1:34" x14ac:dyDescent="0.3">
      <c r="A830" s="173" t="s">
        <v>1607</v>
      </c>
      <c r="B830" s="173" t="s">
        <v>1640</v>
      </c>
      <c r="C830" s="173">
        <v>144905</v>
      </c>
      <c r="D830" s="176">
        <v>44918</v>
      </c>
      <c r="E830" s="177">
        <v>15.798500000000001</v>
      </c>
      <c r="F830" s="177">
        <v>-2.544</v>
      </c>
      <c r="G830" s="177">
        <v>-4.2190000000000003</v>
      </c>
      <c r="H830" s="177">
        <v>-3.6271</v>
      </c>
      <c r="I830" s="177">
        <v>-4.9833999999999996</v>
      </c>
      <c r="J830" s="177">
        <v>-3.3157000000000001</v>
      </c>
      <c r="K830" s="177">
        <v>-1.3765000000000001</v>
      </c>
      <c r="L830" s="177">
        <v>14.8765</v>
      </c>
      <c r="M830" s="177">
        <v>4.1897000000000002</v>
      </c>
      <c r="N830" s="177">
        <v>3.3879000000000001</v>
      </c>
      <c r="O830" s="177">
        <v>12.5609</v>
      </c>
      <c r="P830" s="177"/>
      <c r="Q830" s="177">
        <v>11.3939</v>
      </c>
      <c r="R830" s="177">
        <v>13.0107</v>
      </c>
      <c r="T830" s="106"/>
      <c r="U830" s="107"/>
      <c r="V830" s="107"/>
      <c r="W830" s="107"/>
      <c r="X830" s="107"/>
      <c r="Y830" s="107"/>
      <c r="Z830" s="107"/>
      <c r="AA830" s="107"/>
      <c r="AB830" s="107"/>
      <c r="AC830" s="107"/>
      <c r="AD830" s="107"/>
      <c r="AE830" s="107"/>
      <c r="AF830" s="107"/>
      <c r="AG830" s="107"/>
      <c r="AH830" s="107"/>
    </row>
    <row r="831" spans="1:34" x14ac:dyDescent="0.3">
      <c r="A831" s="173" t="s">
        <v>1607</v>
      </c>
      <c r="B831" s="173" t="s">
        <v>1641</v>
      </c>
      <c r="C831" s="173">
        <v>144902</v>
      </c>
      <c r="D831" s="176">
        <v>44918</v>
      </c>
      <c r="E831" s="177">
        <v>14.626799999999999</v>
      </c>
      <c r="F831" s="177">
        <v>-2.5484</v>
      </c>
      <c r="G831" s="177">
        <v>-4.2335000000000003</v>
      </c>
      <c r="H831" s="177">
        <v>-3.6614</v>
      </c>
      <c r="I831" s="177">
        <v>-5.0510000000000002</v>
      </c>
      <c r="J831" s="177">
        <v>-3.4617</v>
      </c>
      <c r="K831" s="177">
        <v>-1.8289</v>
      </c>
      <c r="L831" s="177">
        <v>13.821</v>
      </c>
      <c r="M831" s="177">
        <v>2.7618</v>
      </c>
      <c r="N831" s="177">
        <v>1.5116000000000001</v>
      </c>
      <c r="O831" s="177">
        <v>10.5322</v>
      </c>
      <c r="P831" s="177"/>
      <c r="Q831" s="177">
        <v>9.3869000000000007</v>
      </c>
      <c r="R831" s="177">
        <v>10.9633</v>
      </c>
      <c r="T831" s="106"/>
      <c r="U831" s="107"/>
      <c r="V831" s="107"/>
      <c r="W831" s="107"/>
      <c r="X831" s="107"/>
      <c r="Y831" s="107"/>
      <c r="Z831" s="107"/>
      <c r="AA831" s="107"/>
      <c r="AB831" s="107"/>
      <c r="AC831" s="107"/>
      <c r="AD831" s="107"/>
      <c r="AE831" s="107"/>
      <c r="AF831" s="107"/>
      <c r="AG831" s="107"/>
      <c r="AH831" s="107"/>
    </row>
    <row r="832" spans="1:34" x14ac:dyDescent="0.3">
      <c r="A832" s="173" t="s">
        <v>1607</v>
      </c>
      <c r="B832" s="173" t="s">
        <v>1619</v>
      </c>
      <c r="C832" s="173">
        <v>144546</v>
      </c>
      <c r="D832" s="176">
        <v>44918</v>
      </c>
      <c r="E832" s="177">
        <v>16.361499999999999</v>
      </c>
      <c r="F832" s="177">
        <v>-2.5758999999999999</v>
      </c>
      <c r="G832" s="177">
        <v>-4.7266000000000004</v>
      </c>
      <c r="H832" s="177">
        <v>-4.0438000000000001</v>
      </c>
      <c r="I832" s="177">
        <v>-5.2205000000000004</v>
      </c>
      <c r="J832" s="177">
        <v>-3.2242000000000002</v>
      </c>
      <c r="K832" s="177">
        <v>-3.8203999999999998</v>
      </c>
      <c r="L832" s="177">
        <v>9.1646999999999998</v>
      </c>
      <c r="M832" s="177">
        <v>-0.52110000000000001</v>
      </c>
      <c r="N832" s="177">
        <v>-2.9504000000000001</v>
      </c>
      <c r="O832" s="177">
        <v>12.1928</v>
      </c>
      <c r="P832" s="177"/>
      <c r="Q832" s="177">
        <v>12.135199999999999</v>
      </c>
      <c r="R832" s="177">
        <v>11.6934</v>
      </c>
      <c r="T832" s="106"/>
      <c r="U832" s="107"/>
      <c r="V832" s="107"/>
      <c r="W832" s="107"/>
      <c r="X832" s="107"/>
      <c r="Y832" s="107"/>
      <c r="Z832" s="107"/>
      <c r="AA832" s="107"/>
      <c r="AB832" s="107"/>
      <c r="AC832" s="107"/>
      <c r="AD832" s="107"/>
      <c r="AE832" s="107"/>
      <c r="AF832" s="107"/>
      <c r="AG832" s="107"/>
      <c r="AH832" s="107"/>
    </row>
    <row r="833" spans="1:34" x14ac:dyDescent="0.3">
      <c r="A833" s="173" t="s">
        <v>1607</v>
      </c>
      <c r="B833" s="173" t="s">
        <v>1620</v>
      </c>
      <c r="C833" s="173">
        <v>144548</v>
      </c>
      <c r="D833" s="176">
        <v>44918</v>
      </c>
      <c r="E833" s="177">
        <v>15.2296</v>
      </c>
      <c r="F833" s="177">
        <v>-2.5798000000000001</v>
      </c>
      <c r="G833" s="177">
        <v>-4.7375999999999996</v>
      </c>
      <c r="H833" s="177">
        <v>-4.0702999999999996</v>
      </c>
      <c r="I833" s="177">
        <v>-5.2709000000000001</v>
      </c>
      <c r="J833" s="177">
        <v>-3.3330000000000002</v>
      </c>
      <c r="K833" s="177">
        <v>-4.1487999999999996</v>
      </c>
      <c r="L833" s="177">
        <v>8.4141999999999992</v>
      </c>
      <c r="M833" s="177">
        <v>-1.5457000000000001</v>
      </c>
      <c r="N833" s="177">
        <v>-4.2826000000000004</v>
      </c>
      <c r="O833" s="177">
        <v>10.466200000000001</v>
      </c>
      <c r="P833" s="177"/>
      <c r="Q833" s="177">
        <v>10.2806</v>
      </c>
      <c r="R833" s="177">
        <v>10.1614</v>
      </c>
      <c r="T833" s="106"/>
      <c r="U833" s="107"/>
      <c r="V833" s="107"/>
      <c r="W833" s="107"/>
      <c r="X833" s="107"/>
      <c r="Y833" s="107"/>
      <c r="Z833" s="107"/>
      <c r="AA833" s="107"/>
      <c r="AB833" s="107"/>
      <c r="AC833" s="107"/>
      <c r="AD833" s="107"/>
      <c r="AE833" s="107"/>
      <c r="AF833" s="107"/>
      <c r="AG833" s="107"/>
      <c r="AH833" s="107"/>
    </row>
    <row r="834" spans="1:34" x14ac:dyDescent="0.3">
      <c r="A834" s="173" t="s">
        <v>1607</v>
      </c>
      <c r="B834" s="173" t="s">
        <v>1642</v>
      </c>
      <c r="C834" s="173">
        <v>118883</v>
      </c>
      <c r="D834" s="176">
        <v>44918</v>
      </c>
      <c r="E834" s="177">
        <v>152.9</v>
      </c>
      <c r="F834" s="177">
        <v>-3.1850000000000001</v>
      </c>
      <c r="G834" s="177">
        <v>-5.7511000000000001</v>
      </c>
      <c r="H834" s="177">
        <v>-5.6348000000000003</v>
      </c>
      <c r="I834" s="177">
        <v>-6.5632000000000001</v>
      </c>
      <c r="J834" s="177">
        <v>-3.7578</v>
      </c>
      <c r="K834" s="177">
        <v>-5.0075000000000003</v>
      </c>
      <c r="L834" s="177">
        <v>13.747999999999999</v>
      </c>
      <c r="M834" s="177">
        <v>-0.26090000000000002</v>
      </c>
      <c r="N834" s="177">
        <v>2.0148999999999999</v>
      </c>
      <c r="O834" s="177">
        <v>9.2872000000000003</v>
      </c>
      <c r="P834" s="177">
        <v>4.7252999999999998</v>
      </c>
      <c r="Q834" s="177">
        <v>9.1143000000000001</v>
      </c>
      <c r="R834" s="177">
        <v>11.995799999999999</v>
      </c>
      <c r="T834" s="106"/>
      <c r="U834" s="107"/>
      <c r="V834" s="107"/>
      <c r="W834" s="107"/>
      <c r="X834" s="107"/>
      <c r="Y834" s="107"/>
      <c r="Z834" s="107"/>
      <c r="AA834" s="107"/>
      <c r="AB834" s="107"/>
      <c r="AC834" s="107"/>
      <c r="AD834" s="107"/>
      <c r="AE834" s="107"/>
      <c r="AF834" s="107"/>
      <c r="AG834" s="107"/>
      <c r="AH834" s="107"/>
    </row>
    <row r="835" spans="1:34" x14ac:dyDescent="0.3">
      <c r="A835" s="173" t="s">
        <v>1607</v>
      </c>
      <c r="B835" s="173" t="s">
        <v>1643</v>
      </c>
      <c r="C835" s="173">
        <v>100476</v>
      </c>
      <c r="D835" s="176">
        <v>44918</v>
      </c>
      <c r="E835" s="177">
        <v>147.19</v>
      </c>
      <c r="F835" s="177">
        <v>-3.1836000000000002</v>
      </c>
      <c r="G835" s="177">
        <v>-5.7441000000000004</v>
      </c>
      <c r="H835" s="177">
        <v>-5.6292999999999997</v>
      </c>
      <c r="I835" s="177">
        <v>-6.5579000000000001</v>
      </c>
      <c r="J835" s="177">
        <v>-3.7534000000000001</v>
      </c>
      <c r="K835" s="177">
        <v>-5.0080999999999998</v>
      </c>
      <c r="L835" s="177">
        <v>13.730499999999999</v>
      </c>
      <c r="M835" s="177">
        <v>-0.28449999999999998</v>
      </c>
      <c r="N835" s="177">
        <v>1.9816</v>
      </c>
      <c r="O835" s="177">
        <v>9.2055000000000007</v>
      </c>
      <c r="P835" s="177">
        <v>4.6284999999999998</v>
      </c>
      <c r="Q835" s="177">
        <v>9.7454000000000001</v>
      </c>
      <c r="R835" s="177">
        <v>11.9518</v>
      </c>
      <c r="T835" s="106"/>
      <c r="U835" s="107"/>
      <c r="V835" s="107"/>
      <c r="W835" s="107"/>
      <c r="X835" s="107"/>
      <c r="Y835" s="107"/>
      <c r="Z835" s="107"/>
      <c r="AA835" s="107"/>
      <c r="AB835" s="107"/>
      <c r="AC835" s="107"/>
      <c r="AD835" s="107"/>
      <c r="AE835" s="107"/>
      <c r="AF835" s="107"/>
      <c r="AG835" s="107"/>
      <c r="AH835" s="107"/>
    </row>
    <row r="836" spans="1:34" x14ac:dyDescent="0.3">
      <c r="A836" s="173" t="s">
        <v>1607</v>
      </c>
      <c r="B836" s="173" t="s">
        <v>1628</v>
      </c>
      <c r="C836" s="173">
        <v>119292</v>
      </c>
      <c r="D836" s="176">
        <v>44918</v>
      </c>
      <c r="E836" s="177">
        <v>35.99</v>
      </c>
      <c r="F836" s="177">
        <v>-2.0146999999999999</v>
      </c>
      <c r="G836" s="177">
        <v>-3.5895999999999999</v>
      </c>
      <c r="H836" s="177">
        <v>-2.9658000000000002</v>
      </c>
      <c r="I836" s="177">
        <v>-4.2309999999999999</v>
      </c>
      <c r="J836" s="177">
        <v>-2.3868</v>
      </c>
      <c r="K836" s="177">
        <v>0.47460000000000002</v>
      </c>
      <c r="L836" s="177">
        <v>14.800599999999999</v>
      </c>
      <c r="M836" s="177">
        <v>3.8672</v>
      </c>
      <c r="N836" s="177">
        <v>-8.3299999999999999E-2</v>
      </c>
      <c r="O836" s="177">
        <v>18.0623</v>
      </c>
      <c r="P836" s="177">
        <v>12.5892</v>
      </c>
      <c r="Q836" s="177">
        <v>12.723699999999999</v>
      </c>
      <c r="R836" s="177">
        <v>17.971399999999999</v>
      </c>
      <c r="T836" s="106"/>
      <c r="U836" s="107"/>
      <c r="V836" s="107"/>
      <c r="W836" s="107"/>
      <c r="X836" s="107"/>
      <c r="Y836" s="107"/>
      <c r="Z836" s="107"/>
      <c r="AA836" s="107"/>
      <c r="AB836" s="107"/>
      <c r="AC836" s="107"/>
      <c r="AD836" s="107"/>
      <c r="AE836" s="107"/>
      <c r="AF836" s="107"/>
      <c r="AG836" s="107"/>
      <c r="AH836" s="107"/>
    </row>
    <row r="837" spans="1:34" x14ac:dyDescent="0.3">
      <c r="A837" s="173" t="s">
        <v>1607</v>
      </c>
      <c r="B837" s="173" t="s">
        <v>1629</v>
      </c>
      <c r="C837" s="173">
        <v>115270</v>
      </c>
      <c r="D837" s="176">
        <v>44918</v>
      </c>
      <c r="E837" s="177">
        <v>33.29</v>
      </c>
      <c r="F837" s="177">
        <v>-2.0306000000000002</v>
      </c>
      <c r="G837" s="177">
        <v>-3.5911</v>
      </c>
      <c r="H837" s="177">
        <v>-2.9729000000000001</v>
      </c>
      <c r="I837" s="177">
        <v>-4.2565</v>
      </c>
      <c r="J837" s="177">
        <v>-2.4611999999999998</v>
      </c>
      <c r="K837" s="177">
        <v>0.18060000000000001</v>
      </c>
      <c r="L837" s="177">
        <v>14.085000000000001</v>
      </c>
      <c r="M837" s="177">
        <v>2.9056999999999999</v>
      </c>
      <c r="N837" s="177">
        <v>-1.2751999999999999</v>
      </c>
      <c r="O837" s="177">
        <v>16.974399999999999</v>
      </c>
      <c r="P837" s="177">
        <v>11.7036</v>
      </c>
      <c r="Q837" s="177">
        <v>10.978999999999999</v>
      </c>
      <c r="R837" s="177">
        <v>16.781199999999998</v>
      </c>
      <c r="T837" s="106"/>
      <c r="U837" s="107"/>
      <c r="V837" s="107"/>
      <c r="W837" s="107"/>
      <c r="X837" s="107"/>
      <c r="Y837" s="107"/>
      <c r="Z837" s="107"/>
      <c r="AA837" s="107"/>
      <c r="AB837" s="107"/>
      <c r="AC837" s="107"/>
      <c r="AD837" s="107"/>
      <c r="AE837" s="107"/>
      <c r="AF837" s="107"/>
      <c r="AG837" s="107"/>
      <c r="AH837" s="107"/>
    </row>
    <row r="838" spans="1:34" x14ac:dyDescent="0.3">
      <c r="A838" s="173" t="s">
        <v>1607</v>
      </c>
      <c r="B838" s="173" t="s">
        <v>1694</v>
      </c>
      <c r="C838" s="173">
        <v>120662</v>
      </c>
      <c r="D838" s="176">
        <v>44918</v>
      </c>
      <c r="E838" s="177">
        <v>240.929</v>
      </c>
      <c r="F838" s="177">
        <v>-1.8757999999999999</v>
      </c>
      <c r="G838" s="177">
        <v>-2.8954</v>
      </c>
      <c r="H838" s="177">
        <v>-2.5476999999999999</v>
      </c>
      <c r="I838" s="177">
        <v>-3.9127000000000001</v>
      </c>
      <c r="J838" s="177">
        <v>-4.0282999999999998</v>
      </c>
      <c r="K838" s="177">
        <v>-4.7121000000000004</v>
      </c>
      <c r="L838" s="177">
        <v>8.0478000000000005</v>
      </c>
      <c r="M838" s="177">
        <v>-4.9592000000000001</v>
      </c>
      <c r="N838" s="177">
        <v>-11.279500000000001</v>
      </c>
      <c r="O838" s="177">
        <v>15.638400000000001</v>
      </c>
      <c r="P838" s="177">
        <v>12.647500000000001</v>
      </c>
      <c r="Q838" s="177">
        <v>14.3215</v>
      </c>
      <c r="R838" s="177">
        <v>9.4429999999999996</v>
      </c>
      <c r="T838" s="106"/>
      <c r="U838" s="107"/>
      <c r="V838" s="107"/>
      <c r="W838" s="107"/>
      <c r="X838" s="107"/>
      <c r="Y838" s="107"/>
      <c r="Z838" s="107"/>
      <c r="AA838" s="107"/>
      <c r="AB838" s="107"/>
      <c r="AC838" s="107"/>
      <c r="AD838" s="107"/>
      <c r="AE838" s="107"/>
      <c r="AF838" s="107"/>
      <c r="AG838" s="107"/>
      <c r="AH838" s="107"/>
    </row>
    <row r="839" spans="1:34" x14ac:dyDescent="0.3">
      <c r="A839" s="173" t="s">
        <v>1607</v>
      </c>
      <c r="B839" s="173" t="s">
        <v>1791</v>
      </c>
      <c r="C839" s="173">
        <v>120663</v>
      </c>
      <c r="D839" s="176">
        <v>44918</v>
      </c>
      <c r="E839" s="177">
        <v>211.544131924938</v>
      </c>
      <c r="F839" s="177">
        <v>-1.8757999999999999</v>
      </c>
      <c r="G839" s="177">
        <v>-2.8954</v>
      </c>
      <c r="H839" s="177">
        <v>-2.5476999999999999</v>
      </c>
      <c r="I839" s="177">
        <v>-3.9127000000000001</v>
      </c>
      <c r="J839" s="177">
        <v>-4.0282999999999998</v>
      </c>
      <c r="K839" s="177">
        <v>-4.7122000000000002</v>
      </c>
      <c r="L839" s="177">
        <v>8.0477000000000007</v>
      </c>
      <c r="M839" s="177">
        <v>-4.9592000000000001</v>
      </c>
      <c r="N839" s="177">
        <v>-11.2796</v>
      </c>
      <c r="O839" s="177">
        <v>15.639799999999999</v>
      </c>
      <c r="P839" s="177">
        <v>12.4994</v>
      </c>
      <c r="Q839" s="177">
        <v>14.239699999999999</v>
      </c>
      <c r="R839" s="177">
        <v>9.4449000000000005</v>
      </c>
      <c r="T839" s="106"/>
      <c r="U839" s="107"/>
      <c r="V839" s="107"/>
      <c r="W839" s="107"/>
      <c r="X839" s="107"/>
      <c r="Y839" s="107"/>
      <c r="Z839" s="107"/>
      <c r="AA839" s="107"/>
      <c r="AB839" s="107"/>
      <c r="AC839" s="107"/>
      <c r="AD839" s="107"/>
      <c r="AE839" s="107"/>
      <c r="AF839" s="107"/>
      <c r="AG839" s="107"/>
      <c r="AH839" s="107"/>
    </row>
    <row r="840" spans="1:34" x14ac:dyDescent="0.3">
      <c r="A840" s="173" t="s">
        <v>1607</v>
      </c>
      <c r="B840" s="173" t="s">
        <v>1695</v>
      </c>
      <c r="C840" s="173">
        <v>100669</v>
      </c>
      <c r="D840" s="176">
        <v>44918</v>
      </c>
      <c r="E840" s="177">
        <v>228.78569999999999</v>
      </c>
      <c r="F840" s="177">
        <v>-1.8778999999999999</v>
      </c>
      <c r="G840" s="177">
        <v>-2.9022999999999999</v>
      </c>
      <c r="H840" s="177">
        <v>-2.5636000000000001</v>
      </c>
      <c r="I840" s="177">
        <v>-3.9434999999999998</v>
      </c>
      <c r="J840" s="177">
        <v>-4.0922999999999998</v>
      </c>
      <c r="K840" s="177">
        <v>-4.9036999999999997</v>
      </c>
      <c r="L840" s="177">
        <v>7.6083999999999996</v>
      </c>
      <c r="M840" s="177">
        <v>-5.5522999999999998</v>
      </c>
      <c r="N840" s="177">
        <v>-12.028</v>
      </c>
      <c r="O840" s="177">
        <v>14.7636</v>
      </c>
      <c r="P840" s="177">
        <v>11.9048</v>
      </c>
      <c r="Q840" s="177">
        <v>14.521800000000001</v>
      </c>
      <c r="R840" s="177">
        <v>8.5698000000000008</v>
      </c>
      <c r="T840" s="106"/>
      <c r="U840" s="107"/>
      <c r="V840" s="107"/>
      <c r="W840" s="107"/>
      <c r="X840" s="107"/>
      <c r="Y840" s="107"/>
      <c r="Z840" s="107"/>
      <c r="AA840" s="107"/>
      <c r="AB840" s="107"/>
      <c r="AC840" s="107"/>
      <c r="AD840" s="107"/>
      <c r="AE840" s="107"/>
      <c r="AF840" s="107"/>
      <c r="AG840" s="107"/>
      <c r="AH840" s="107"/>
    </row>
    <row r="841" spans="1:34" x14ac:dyDescent="0.3">
      <c r="A841" s="173" t="s">
        <v>1607</v>
      </c>
      <c r="B841" s="173" t="s">
        <v>1792</v>
      </c>
      <c r="C841" s="173">
        <v>100668</v>
      </c>
      <c r="D841" s="176">
        <v>44918</v>
      </c>
      <c r="E841" s="177">
        <v>366.32355658447</v>
      </c>
      <c r="F841" s="177">
        <v>-1.8778999999999999</v>
      </c>
      <c r="G841" s="177">
        <v>-2.9022000000000001</v>
      </c>
      <c r="H841" s="177">
        <v>-2.5636000000000001</v>
      </c>
      <c r="I841" s="177">
        <v>-3.9434999999999998</v>
      </c>
      <c r="J841" s="177">
        <v>-4.0922999999999998</v>
      </c>
      <c r="K841" s="177">
        <v>-4.9036999999999997</v>
      </c>
      <c r="L841" s="177">
        <v>7.6085000000000003</v>
      </c>
      <c r="M841" s="177">
        <v>-5.5522</v>
      </c>
      <c r="N841" s="177">
        <v>-12.027900000000001</v>
      </c>
      <c r="O841" s="177">
        <v>14.763400000000001</v>
      </c>
      <c r="P841" s="177">
        <v>11.752800000000001</v>
      </c>
      <c r="Q841" s="177">
        <v>12.479799999999999</v>
      </c>
      <c r="R841" s="177">
        <v>8.5695999999999994</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-2.2085326923076929</v>
      </c>
      <c r="G842" s="179">
        <v>-3.9226557692307691</v>
      </c>
      <c r="H842" s="179">
        <v>-3.4704692307692309</v>
      </c>
      <c r="I842" s="179">
        <v>-4.6851750000000001</v>
      </c>
      <c r="J842" s="179">
        <v>-3.3373653846153841</v>
      </c>
      <c r="K842" s="179">
        <v>-1.2999653846153847</v>
      </c>
      <c r="L842" s="179">
        <v>13.149909615384619</v>
      </c>
      <c r="M842" s="179">
        <v>1.1328576923076925</v>
      </c>
      <c r="N842" s="179">
        <v>-1.283638461538462</v>
      </c>
      <c r="O842" s="179">
        <v>14.493741999999999</v>
      </c>
      <c r="P842" s="179">
        <v>10.219211363636363</v>
      </c>
      <c r="Q842" s="179">
        <v>14.57015</v>
      </c>
      <c r="R842" s="179">
        <v>14.778778846153845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-2.0934999999999997</v>
      </c>
      <c r="G843" s="179">
        <v>-3.7341500000000001</v>
      </c>
      <c r="H843" s="179">
        <v>-3.37155</v>
      </c>
      <c r="I843" s="179">
        <v>-4.5301500000000008</v>
      </c>
      <c r="J843" s="179">
        <v>-3.2684499999999996</v>
      </c>
      <c r="K843" s="179">
        <v>-1.4217</v>
      </c>
      <c r="L843" s="179">
        <v>13.739249999999998</v>
      </c>
      <c r="M843" s="179">
        <v>0.74814999999999998</v>
      </c>
      <c r="N843" s="179">
        <v>-1.2074499999999999</v>
      </c>
      <c r="O843" s="179">
        <v>14.491899999999999</v>
      </c>
      <c r="P843" s="179">
        <v>10.80925</v>
      </c>
      <c r="Q843" s="179">
        <v>14.142099999999999</v>
      </c>
      <c r="R843" s="179">
        <v>14.600349999999999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44918</v>
      </c>
      <c r="E846" s="177">
        <v>287.37470000000002</v>
      </c>
      <c r="F846" s="177">
        <v>7.2283999999999997</v>
      </c>
      <c r="G846" s="177">
        <v>6.9090999999999996</v>
      </c>
      <c r="H846" s="177">
        <v>6.2565</v>
      </c>
      <c r="I846" s="177">
        <v>6.3388</v>
      </c>
      <c r="J846" s="177">
        <v>6.3795999999999999</v>
      </c>
      <c r="K846" s="177">
        <v>6.2912999999999997</v>
      </c>
      <c r="L846" s="177">
        <v>6.0678000000000001</v>
      </c>
      <c r="M846" s="177">
        <v>5.0437000000000003</v>
      </c>
      <c r="N846" s="177">
        <v>4.7752999999999997</v>
      </c>
      <c r="O846" s="177">
        <v>5.6516000000000002</v>
      </c>
      <c r="P846" s="177">
        <v>6.6012000000000004</v>
      </c>
      <c r="Q846" s="177">
        <v>7.9741999999999997</v>
      </c>
      <c r="R846" s="177">
        <v>4.2088999999999999</v>
      </c>
      <c r="S846" t="s">
        <v>1811</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44918</v>
      </c>
      <c r="E847" s="177">
        <v>293.71170000000001</v>
      </c>
      <c r="F847" s="177">
        <v>7.4577999999999998</v>
      </c>
      <c r="G847" s="177">
        <v>7.1332000000000004</v>
      </c>
      <c r="H847" s="177">
        <v>6.4825999999999997</v>
      </c>
      <c r="I847" s="177">
        <v>6.5647000000000002</v>
      </c>
      <c r="J847" s="177">
        <v>6.6063000000000001</v>
      </c>
      <c r="K847" s="177">
        <v>6.5201000000000002</v>
      </c>
      <c r="L847" s="177">
        <v>6.3041</v>
      </c>
      <c r="M847" s="177">
        <v>5.2910000000000004</v>
      </c>
      <c r="N847" s="177">
        <v>5.0247000000000002</v>
      </c>
      <c r="O847" s="177">
        <v>5.8617999999999997</v>
      </c>
      <c r="P847" s="177">
        <v>6.8277999999999999</v>
      </c>
      <c r="Q847" s="177">
        <v>7.9775999999999998</v>
      </c>
      <c r="R847" s="177">
        <v>4.4215999999999998</v>
      </c>
      <c r="S847" t="s">
        <v>1811</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1696</v>
      </c>
      <c r="C848" s="173">
        <v>148771</v>
      </c>
      <c r="D848" s="176">
        <v>44918</v>
      </c>
      <c r="E848" s="177">
        <v>10.7837</v>
      </c>
      <c r="F848" s="177">
        <v>17.270299999999999</v>
      </c>
      <c r="G848" s="177">
        <v>10.0497</v>
      </c>
      <c r="H848" s="177">
        <v>8.7667000000000002</v>
      </c>
      <c r="I848" s="177">
        <v>7.0301</v>
      </c>
      <c r="J848" s="177">
        <v>7.7207999999999997</v>
      </c>
      <c r="K848" s="177">
        <v>6.9588000000000001</v>
      </c>
      <c r="L848" s="177">
        <v>5.5785</v>
      </c>
      <c r="M848" s="177">
        <v>3.694</v>
      </c>
      <c r="N848" s="177">
        <v>3.3654000000000002</v>
      </c>
      <c r="O848" s="177"/>
      <c r="P848" s="177"/>
      <c r="Q848" s="177">
        <v>4.3691000000000004</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1697</v>
      </c>
      <c r="C849" s="173">
        <v>148768</v>
      </c>
      <c r="D849" s="176">
        <v>44918</v>
      </c>
      <c r="E849" s="177">
        <v>10.731400000000001</v>
      </c>
      <c r="F849" s="177">
        <v>17.014099999999999</v>
      </c>
      <c r="G849" s="177">
        <v>9.7579999999999991</v>
      </c>
      <c r="H849" s="177">
        <v>8.4681999999999995</v>
      </c>
      <c r="I849" s="177">
        <v>6.7469999999999999</v>
      </c>
      <c r="J849" s="177">
        <v>7.4486999999999997</v>
      </c>
      <c r="K849" s="177">
        <v>6.6917999999999997</v>
      </c>
      <c r="L849" s="177">
        <v>5.3042999999999996</v>
      </c>
      <c r="M849" s="177">
        <v>3.423</v>
      </c>
      <c r="N849" s="177">
        <v>3.0863999999999998</v>
      </c>
      <c r="O849" s="177"/>
      <c r="P849" s="177"/>
      <c r="Q849" s="177">
        <v>4.0819000000000001</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44918</v>
      </c>
      <c r="E850" s="177">
        <v>33.5274</v>
      </c>
      <c r="F850" s="177">
        <v>11.107699999999999</v>
      </c>
      <c r="G850" s="177">
        <v>5.7725999999999997</v>
      </c>
      <c r="H850" s="177">
        <v>5.9789000000000003</v>
      </c>
      <c r="I850" s="177">
        <v>6.1810999999999998</v>
      </c>
      <c r="J850" s="177">
        <v>6.8129999999999997</v>
      </c>
      <c r="K850" s="177">
        <v>6.8677000000000001</v>
      </c>
      <c r="L850" s="177">
        <v>6.43</v>
      </c>
      <c r="M850" s="177">
        <v>4.6074000000000002</v>
      </c>
      <c r="N850" s="177">
        <v>4.2007000000000003</v>
      </c>
      <c r="O850" s="177">
        <v>4.4786000000000001</v>
      </c>
      <c r="P850" s="177">
        <v>5.5141</v>
      </c>
      <c r="Q850" s="177">
        <v>5.7382</v>
      </c>
      <c r="R850" s="177">
        <v>3.7679999999999998</v>
      </c>
      <c r="S850" t="s">
        <v>1811</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44918</v>
      </c>
      <c r="E851" s="177">
        <v>35.9358</v>
      </c>
      <c r="F851" s="177">
        <v>11.887600000000001</v>
      </c>
      <c r="G851" s="177">
        <v>6.5039999999999996</v>
      </c>
      <c r="H851" s="177">
        <v>6.7412999999999998</v>
      </c>
      <c r="I851" s="177">
        <v>6.9397000000000002</v>
      </c>
      <c r="J851" s="177">
        <v>7.5491999999999999</v>
      </c>
      <c r="K851" s="177">
        <v>7.5913000000000004</v>
      </c>
      <c r="L851" s="177">
        <v>7.1574999999999998</v>
      </c>
      <c r="M851" s="177">
        <v>5.3337000000000003</v>
      </c>
      <c r="N851" s="177">
        <v>4.923</v>
      </c>
      <c r="O851" s="177">
        <v>5.1959</v>
      </c>
      <c r="P851" s="177">
        <v>6.1707999999999998</v>
      </c>
      <c r="Q851" s="177">
        <v>6.7168000000000001</v>
      </c>
      <c r="R851" s="177">
        <v>4.4634999999999998</v>
      </c>
      <c r="S851" t="s">
        <v>1811</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44918</v>
      </c>
      <c r="E852" s="177">
        <v>40.991700000000002</v>
      </c>
      <c r="F852" s="177">
        <v>8.7281999999999993</v>
      </c>
      <c r="G852" s="177">
        <v>4.9884000000000004</v>
      </c>
      <c r="H852" s="177">
        <v>5.6666999999999996</v>
      </c>
      <c r="I852" s="177">
        <v>5.6154000000000002</v>
      </c>
      <c r="J852" s="177">
        <v>5.6596000000000002</v>
      </c>
      <c r="K852" s="177">
        <v>6.1486999999999998</v>
      </c>
      <c r="L852" s="177">
        <v>7.0544000000000002</v>
      </c>
      <c r="M852" s="177">
        <v>4.9067999999999996</v>
      </c>
      <c r="N852" s="177">
        <v>4.5599999999999996</v>
      </c>
      <c r="O852" s="177">
        <v>5.9222000000000001</v>
      </c>
      <c r="P852" s="177">
        <v>6.6825000000000001</v>
      </c>
      <c r="Q852" s="177">
        <v>7.7610999999999999</v>
      </c>
      <c r="R852" s="177">
        <v>4.3556999999999997</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44918</v>
      </c>
      <c r="E853" s="177">
        <v>41.573900000000002</v>
      </c>
      <c r="F853" s="177">
        <v>8.9573</v>
      </c>
      <c r="G853" s="177">
        <v>5.2114000000000003</v>
      </c>
      <c r="H853" s="177">
        <v>5.8888999999999996</v>
      </c>
      <c r="I853" s="177">
        <v>5.8388999999999998</v>
      </c>
      <c r="J853" s="177">
        <v>5.8813000000000004</v>
      </c>
      <c r="K853" s="177">
        <v>6.3737000000000004</v>
      </c>
      <c r="L853" s="177">
        <v>7.2857000000000003</v>
      </c>
      <c r="M853" s="177">
        <v>5.1425000000000001</v>
      </c>
      <c r="N853" s="177">
        <v>4.8033000000000001</v>
      </c>
      <c r="O853" s="177">
        <v>6.1642000000000001</v>
      </c>
      <c r="P853" s="177">
        <v>6.8944000000000001</v>
      </c>
      <c r="Q853" s="177">
        <v>7.8083999999999998</v>
      </c>
      <c r="R853" s="177">
        <v>4.6078999999999999</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44918</v>
      </c>
      <c r="E854" s="177">
        <v>349.80739999999997</v>
      </c>
      <c r="F854" s="177">
        <v>8.4016000000000002</v>
      </c>
      <c r="G854" s="177">
        <v>-0.93210000000000004</v>
      </c>
      <c r="H854" s="177">
        <v>2.4622000000000002</v>
      </c>
      <c r="I854" s="177">
        <v>4.8617999999999997</v>
      </c>
      <c r="J854" s="177">
        <v>5.0298999999999996</v>
      </c>
      <c r="K854" s="177">
        <v>5.6741000000000001</v>
      </c>
      <c r="L854" s="177">
        <v>8.6090999999999998</v>
      </c>
      <c r="M854" s="177">
        <v>5.3365999999999998</v>
      </c>
      <c r="N854" s="177">
        <v>4.2237999999999998</v>
      </c>
      <c r="O854" s="177">
        <v>5.8201999999999998</v>
      </c>
      <c r="P854" s="177">
        <v>6.4791999999999996</v>
      </c>
      <c r="Q854" s="177">
        <v>7.5933000000000002</v>
      </c>
      <c r="R854" s="177">
        <v>4.0594999999999999</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44918</v>
      </c>
      <c r="E855" s="177">
        <v>375.92469999999997</v>
      </c>
      <c r="F855" s="177">
        <v>9.0610999999999997</v>
      </c>
      <c r="G855" s="177">
        <v>-0.27189999999999998</v>
      </c>
      <c r="H855" s="177">
        <v>3.1227</v>
      </c>
      <c r="I855" s="177">
        <v>5.5321999999999996</v>
      </c>
      <c r="J855" s="177">
        <v>5.7180999999999997</v>
      </c>
      <c r="K855" s="177">
        <v>6.3798000000000004</v>
      </c>
      <c r="L855" s="177">
        <v>9.3381000000000007</v>
      </c>
      <c r="M855" s="177">
        <v>6.0704000000000002</v>
      </c>
      <c r="N855" s="177">
        <v>4.9638999999999998</v>
      </c>
      <c r="O855" s="177">
        <v>6.5824999999999996</v>
      </c>
      <c r="P855" s="177">
        <v>7.2637999999999998</v>
      </c>
      <c r="Q855" s="177">
        <v>8.2382000000000009</v>
      </c>
      <c r="R855" s="177">
        <v>4.8049999999999997</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1698</v>
      </c>
      <c r="C856" s="173">
        <v>148711</v>
      </c>
      <c r="D856" s="176">
        <v>44918</v>
      </c>
      <c r="E856" s="177">
        <v>10.7791</v>
      </c>
      <c r="F856" s="177">
        <v>6.0960999999999999</v>
      </c>
      <c r="G856" s="177">
        <v>4.7424999999999997</v>
      </c>
      <c r="H856" s="177">
        <v>5.1326999999999998</v>
      </c>
      <c r="I856" s="177">
        <v>6.1580000000000004</v>
      </c>
      <c r="J856" s="177">
        <v>6.2625999999999999</v>
      </c>
      <c r="K856" s="177">
        <v>6.4425999999999997</v>
      </c>
      <c r="L856" s="177">
        <v>5.6982999999999997</v>
      </c>
      <c r="M856" s="177">
        <v>4.0686999999999998</v>
      </c>
      <c r="N856" s="177">
        <v>4.1791</v>
      </c>
      <c r="O856" s="177"/>
      <c r="P856" s="177"/>
      <c r="Q856" s="177">
        <v>4.1528</v>
      </c>
      <c r="R856" s="177"/>
      <c r="S856" t="s">
        <v>1810</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1699</v>
      </c>
      <c r="C857" s="173">
        <v>148705</v>
      </c>
      <c r="D857" s="176">
        <v>44918</v>
      </c>
      <c r="E857" s="177">
        <v>10.683299999999999</v>
      </c>
      <c r="F857" s="177">
        <v>5.8090999999999999</v>
      </c>
      <c r="G857" s="177">
        <v>4.3292000000000002</v>
      </c>
      <c r="H857" s="177">
        <v>4.6409000000000002</v>
      </c>
      <c r="I857" s="177">
        <v>5.6740000000000004</v>
      </c>
      <c r="J857" s="177">
        <v>5.7785000000000002</v>
      </c>
      <c r="K857" s="177">
        <v>5.9707999999999997</v>
      </c>
      <c r="L857" s="177">
        <v>5.2107999999999999</v>
      </c>
      <c r="M857" s="177">
        <v>3.5762</v>
      </c>
      <c r="N857" s="177">
        <v>3.6760999999999999</v>
      </c>
      <c r="O857" s="177"/>
      <c r="P857" s="177"/>
      <c r="Q857" s="177">
        <v>3.6497999999999999</v>
      </c>
      <c r="R857" s="177"/>
      <c r="S857" t="s">
        <v>1810</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44918</v>
      </c>
      <c r="E858" s="177">
        <v>1261.0574999999999</v>
      </c>
      <c r="F858" s="177">
        <v>5.1555999999999997</v>
      </c>
      <c r="G858" s="177">
        <v>3.5621</v>
      </c>
      <c r="H858" s="177">
        <v>5.1106999999999996</v>
      </c>
      <c r="I858" s="177">
        <v>5.3239000000000001</v>
      </c>
      <c r="J858" s="177">
        <v>6.0133999999999999</v>
      </c>
      <c r="K858" s="177">
        <v>6.8190999999999997</v>
      </c>
      <c r="L858" s="177">
        <v>7.0079000000000002</v>
      </c>
      <c r="M858" s="177">
        <v>4.0243000000000002</v>
      </c>
      <c r="N858" s="177">
        <v>3.8835999999999999</v>
      </c>
      <c r="O858" s="177">
        <v>6.6593999999999998</v>
      </c>
      <c r="P858" s="177"/>
      <c r="Q858" s="177">
        <v>6.6291000000000002</v>
      </c>
      <c r="R858" s="177">
        <v>4.2949000000000002</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44918</v>
      </c>
      <c r="E859" s="177">
        <v>1244.548</v>
      </c>
      <c r="F859" s="177">
        <v>4.7516999999999996</v>
      </c>
      <c r="G859" s="177">
        <v>3.1564999999999999</v>
      </c>
      <c r="H859" s="177">
        <v>4.7054999999999998</v>
      </c>
      <c r="I859" s="177">
        <v>4.9183000000000003</v>
      </c>
      <c r="J859" s="177">
        <v>5.6064999999999996</v>
      </c>
      <c r="K859" s="177">
        <v>6.4100999999999999</v>
      </c>
      <c r="L859" s="177">
        <v>6.5929000000000002</v>
      </c>
      <c r="M859" s="177">
        <v>3.6118999999999999</v>
      </c>
      <c r="N859" s="177">
        <v>3.4681000000000002</v>
      </c>
      <c r="O859" s="177">
        <v>6.2377000000000002</v>
      </c>
      <c r="P859" s="177"/>
      <c r="Q859" s="177">
        <v>6.2409999999999997</v>
      </c>
      <c r="R859" s="177">
        <v>3.8782999999999999</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44918</v>
      </c>
      <c r="E860" s="177">
        <v>37.206299999999999</v>
      </c>
      <c r="F860" s="177">
        <v>-4.6101999999999999</v>
      </c>
      <c r="G860" s="177">
        <v>-1.1116999999999999</v>
      </c>
      <c r="H860" s="177">
        <v>2.5518999999999998</v>
      </c>
      <c r="I860" s="177">
        <v>5.5053000000000001</v>
      </c>
      <c r="J860" s="177">
        <v>6.1195000000000004</v>
      </c>
      <c r="K860" s="177">
        <v>6.7603</v>
      </c>
      <c r="L860" s="177">
        <v>5.6391</v>
      </c>
      <c r="M860" s="177">
        <v>3.7511000000000001</v>
      </c>
      <c r="N860" s="177">
        <v>3.7536999999999998</v>
      </c>
      <c r="O860" s="177">
        <v>6.2141999999999999</v>
      </c>
      <c r="P860" s="177">
        <v>6.673</v>
      </c>
      <c r="Q860" s="177">
        <v>7.4363000000000001</v>
      </c>
      <c r="R860" s="177">
        <v>3.8047</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44918</v>
      </c>
      <c r="E861" s="177">
        <v>38.855499999999999</v>
      </c>
      <c r="F861" s="177">
        <v>-4.2267000000000001</v>
      </c>
      <c r="G861" s="177">
        <v>-0.78280000000000005</v>
      </c>
      <c r="H861" s="177">
        <v>2.9003000000000001</v>
      </c>
      <c r="I861" s="177">
        <v>5.8372000000000002</v>
      </c>
      <c r="J861" s="177">
        <v>6.4531000000000001</v>
      </c>
      <c r="K861" s="177">
        <v>7.0975000000000001</v>
      </c>
      <c r="L861" s="177">
        <v>5.9791999999999996</v>
      </c>
      <c r="M861" s="177">
        <v>4.0913000000000004</v>
      </c>
      <c r="N861" s="177">
        <v>4.0968</v>
      </c>
      <c r="O861" s="177">
        <v>6.5789999999999997</v>
      </c>
      <c r="P861" s="177">
        <v>7.0850999999999997</v>
      </c>
      <c r="Q861" s="177">
        <v>7.9363999999999999</v>
      </c>
      <c r="R861" s="177">
        <v>4.1500000000000004</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1700</v>
      </c>
      <c r="C862" s="173">
        <v>148550</v>
      </c>
      <c r="D862" s="176">
        <v>44918</v>
      </c>
      <c r="E862" s="177">
        <v>11.003399999999999</v>
      </c>
      <c r="F862" s="177">
        <v>3.3174999999999999</v>
      </c>
      <c r="G862" s="177">
        <v>4.6458000000000004</v>
      </c>
      <c r="H862" s="177">
        <v>5.9776999999999996</v>
      </c>
      <c r="I862" s="177">
        <v>6.556</v>
      </c>
      <c r="J862" s="177">
        <v>7.1516000000000002</v>
      </c>
      <c r="K862" s="177">
        <v>6.7420999999999998</v>
      </c>
      <c r="L862" s="177">
        <v>5.9877000000000002</v>
      </c>
      <c r="M862" s="177">
        <v>4.5913000000000004</v>
      </c>
      <c r="N862" s="177">
        <v>4.5244999999999997</v>
      </c>
      <c r="O862" s="177"/>
      <c r="P862" s="177"/>
      <c r="Q862" s="177">
        <v>4.5345000000000004</v>
      </c>
      <c r="R862" s="177">
        <v>4.1607000000000003</v>
      </c>
      <c r="S862" t="s">
        <v>1811</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1701</v>
      </c>
      <c r="C863" s="173">
        <v>148543</v>
      </c>
      <c r="D863" s="176">
        <v>44918</v>
      </c>
      <c r="E863" s="177">
        <v>10.955299999999999</v>
      </c>
      <c r="F863" s="177">
        <v>3.3319999999999999</v>
      </c>
      <c r="G863" s="177">
        <v>4.4439000000000002</v>
      </c>
      <c r="H863" s="177">
        <v>5.7655000000000003</v>
      </c>
      <c r="I863" s="177">
        <v>6.3696000000000002</v>
      </c>
      <c r="J863" s="177">
        <v>6.9471999999999996</v>
      </c>
      <c r="K863" s="177">
        <v>6.5376000000000003</v>
      </c>
      <c r="L863" s="177">
        <v>5.7793000000000001</v>
      </c>
      <c r="M863" s="177">
        <v>4.3841999999999999</v>
      </c>
      <c r="N863" s="177">
        <v>4.3152999999999997</v>
      </c>
      <c r="O863" s="177"/>
      <c r="P863" s="177"/>
      <c r="Q863" s="177">
        <v>4.3223000000000003</v>
      </c>
      <c r="R863" s="177">
        <v>3.9497</v>
      </c>
      <c r="S863" t="s">
        <v>1811</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44918</v>
      </c>
      <c r="E864" s="177">
        <v>1299.7258999999999</v>
      </c>
      <c r="F864" s="177">
        <v>7.9463999999999997</v>
      </c>
      <c r="G864" s="177">
        <v>5.0533000000000001</v>
      </c>
      <c r="H864" s="177">
        <v>6.7092000000000001</v>
      </c>
      <c r="I864" s="177">
        <v>6.5301</v>
      </c>
      <c r="J864" s="177">
        <v>6.0232999999999999</v>
      </c>
      <c r="K864" s="177">
        <v>6.1064999999999996</v>
      </c>
      <c r="L864" s="177">
        <v>5.7599</v>
      </c>
      <c r="M864" s="177">
        <v>4.5919999999999996</v>
      </c>
      <c r="N864" s="177">
        <v>4.2262000000000004</v>
      </c>
      <c r="O864" s="177">
        <v>5.5281000000000002</v>
      </c>
      <c r="P864" s="177"/>
      <c r="Q864" s="177">
        <v>6.5195999999999996</v>
      </c>
      <c r="R864" s="177">
        <v>4.1045999999999996</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44918</v>
      </c>
      <c r="E865" s="177">
        <v>1256.7864</v>
      </c>
      <c r="F865" s="177">
        <v>7.4480000000000004</v>
      </c>
      <c r="G865" s="177">
        <v>4.5526</v>
      </c>
      <c r="H865" s="177">
        <v>6.2088000000000001</v>
      </c>
      <c r="I865" s="177">
        <v>6.0289999999999999</v>
      </c>
      <c r="J865" s="177">
        <v>5.5209999999999999</v>
      </c>
      <c r="K865" s="177">
        <v>5.5991999999999997</v>
      </c>
      <c r="L865" s="177">
        <v>5.2462</v>
      </c>
      <c r="M865" s="177">
        <v>4.0757000000000003</v>
      </c>
      <c r="N865" s="177">
        <v>3.7063999999999999</v>
      </c>
      <c r="O865" s="177">
        <v>4.7587000000000002</v>
      </c>
      <c r="P865" s="177"/>
      <c r="Q865" s="177">
        <v>5.6608999999999998</v>
      </c>
      <c r="R865" s="177">
        <v>3.4540999999999999</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7.1066799999999999</v>
      </c>
      <c r="G866" s="179">
        <v>4.3856899999999985</v>
      </c>
      <c r="H866" s="179">
        <v>5.4768949999999998</v>
      </c>
      <c r="I866" s="179">
        <v>6.0275550000000013</v>
      </c>
      <c r="J866" s="179">
        <v>6.3341600000000007</v>
      </c>
      <c r="K866" s="179">
        <v>6.499155</v>
      </c>
      <c r="L866" s="179">
        <v>6.4015400000000016</v>
      </c>
      <c r="M866" s="179">
        <v>4.4807900000000007</v>
      </c>
      <c r="N866" s="179">
        <v>4.1878149999999996</v>
      </c>
      <c r="O866" s="179">
        <v>5.8324357142857135</v>
      </c>
      <c r="P866" s="179">
        <v>6.6191900000000006</v>
      </c>
      <c r="Q866" s="179">
        <v>6.2670749999999993</v>
      </c>
      <c r="R866" s="179">
        <v>4.1554437499999999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7.4528999999999996</v>
      </c>
      <c r="G867" s="179">
        <v>4.6941500000000005</v>
      </c>
      <c r="H867" s="179">
        <v>5.8271999999999995</v>
      </c>
      <c r="I867" s="179">
        <v>6.0935000000000006</v>
      </c>
      <c r="J867" s="179">
        <v>6.1910500000000006</v>
      </c>
      <c r="K867" s="179">
        <v>6.4813499999999999</v>
      </c>
      <c r="L867" s="179">
        <v>6.0277500000000002</v>
      </c>
      <c r="M867" s="179">
        <v>4.4877500000000001</v>
      </c>
      <c r="N867" s="179">
        <v>4.21225</v>
      </c>
      <c r="O867" s="179">
        <v>5.8919999999999995</v>
      </c>
      <c r="P867" s="179">
        <v>6.6777499999999996</v>
      </c>
      <c r="Q867" s="179">
        <v>6.5743499999999999</v>
      </c>
      <c r="R867" s="179">
        <v>4.1553500000000003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44918</v>
      </c>
      <c r="E870" s="177">
        <v>91.382499999999993</v>
      </c>
      <c r="F870" s="177">
        <v>-1.7174</v>
      </c>
      <c r="G870" s="177">
        <v>-3.0901000000000001</v>
      </c>
      <c r="H870" s="177">
        <v>-2.6757</v>
      </c>
      <c r="I870" s="177">
        <v>-3.8113999999999999</v>
      </c>
      <c r="J870" s="177">
        <v>-2.4239000000000002</v>
      </c>
      <c r="K870" s="177">
        <v>1.7138</v>
      </c>
      <c r="L870" s="177">
        <v>13.186199999999999</v>
      </c>
      <c r="M870" s="177">
        <v>2.5901000000000001</v>
      </c>
      <c r="N870" s="177">
        <v>0.77039999999999997</v>
      </c>
      <c r="O870" s="177">
        <v>13.188700000000001</v>
      </c>
      <c r="P870" s="177">
        <v>9.1745999999999999</v>
      </c>
      <c r="Q870" s="177">
        <v>13.748100000000001</v>
      </c>
      <c r="R870" s="177">
        <v>13.5527</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44918</v>
      </c>
      <c r="E871" s="177">
        <v>100.4918</v>
      </c>
      <c r="F871" s="177">
        <v>-1.7146999999999999</v>
      </c>
      <c r="G871" s="177">
        <v>-3.0834000000000001</v>
      </c>
      <c r="H871" s="177">
        <v>-2.6587000000000001</v>
      </c>
      <c r="I871" s="177">
        <v>-3.7755999999999998</v>
      </c>
      <c r="J871" s="177">
        <v>-2.3422000000000001</v>
      </c>
      <c r="K871" s="177">
        <v>1.9941</v>
      </c>
      <c r="L871" s="177">
        <v>13.817</v>
      </c>
      <c r="M871" s="177">
        <v>3.4022999999999999</v>
      </c>
      <c r="N871" s="177">
        <v>1.7887</v>
      </c>
      <c r="O871" s="177">
        <v>14.242900000000001</v>
      </c>
      <c r="P871" s="177">
        <v>10.2219</v>
      </c>
      <c r="Q871" s="177">
        <v>14.4062</v>
      </c>
      <c r="R871" s="177">
        <v>14.6189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44918</v>
      </c>
      <c r="E872" s="177">
        <v>43.78</v>
      </c>
      <c r="F872" s="177">
        <v>-1.8606</v>
      </c>
      <c r="G872" s="177">
        <v>-3.1629999999999998</v>
      </c>
      <c r="H872" s="177">
        <v>-2.3856999999999999</v>
      </c>
      <c r="I872" s="177">
        <v>-3.6320000000000001</v>
      </c>
      <c r="J872" s="177">
        <v>-3.5895000000000001</v>
      </c>
      <c r="K872" s="177">
        <v>-5.2790999999999997</v>
      </c>
      <c r="L872" s="177">
        <v>6.7545000000000002</v>
      </c>
      <c r="M872" s="177">
        <v>-8.6013000000000002</v>
      </c>
      <c r="N872" s="177">
        <v>-13.3584</v>
      </c>
      <c r="O872" s="177">
        <v>9.0733999999999995</v>
      </c>
      <c r="P872" s="177">
        <v>9.3873999999999995</v>
      </c>
      <c r="Q872" s="177">
        <v>14.174200000000001</v>
      </c>
      <c r="R872" s="177">
        <v>4.6576000000000004</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44918</v>
      </c>
      <c r="E873" s="177">
        <v>38.86</v>
      </c>
      <c r="F873" s="177">
        <v>-1.8687</v>
      </c>
      <c r="G873" s="177">
        <v>-3.1646999999999998</v>
      </c>
      <c r="H873" s="177">
        <v>-2.4108000000000001</v>
      </c>
      <c r="I873" s="177">
        <v>-3.6688000000000001</v>
      </c>
      <c r="J873" s="177">
        <v>-3.6926999999999999</v>
      </c>
      <c r="K873" s="177">
        <v>-5.5420999999999996</v>
      </c>
      <c r="L873" s="177">
        <v>6.2039</v>
      </c>
      <c r="M873" s="177">
        <v>-9.3538999999999994</v>
      </c>
      <c r="N873" s="177">
        <v>-14.3109</v>
      </c>
      <c r="O873" s="177">
        <v>7.8392999999999997</v>
      </c>
      <c r="P873" s="177">
        <v>8.0952000000000002</v>
      </c>
      <c r="Q873" s="177">
        <v>13.813700000000001</v>
      </c>
      <c r="R873" s="177">
        <v>3.5089000000000001</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1920</v>
      </c>
      <c r="C874" s="173">
        <v>150264</v>
      </c>
      <c r="D874" s="176">
        <v>44918</v>
      </c>
      <c r="E874" s="177">
        <v>15.5824</v>
      </c>
      <c r="F874" s="177">
        <v>-2.1598999999999999</v>
      </c>
      <c r="G874" s="177">
        <v>-4.3178999999999998</v>
      </c>
      <c r="H874" s="177">
        <v>-3.8384999999999998</v>
      </c>
      <c r="I874" s="177">
        <v>-5.3288000000000002</v>
      </c>
      <c r="J874" s="177">
        <v>-4.0292000000000003</v>
      </c>
      <c r="K874" s="177">
        <v>-2.3690000000000002</v>
      </c>
      <c r="L874" s="177">
        <v>11.8863</v>
      </c>
      <c r="M874" s="177">
        <v>1.3048</v>
      </c>
      <c r="N874" s="177">
        <v>2.8134000000000001</v>
      </c>
      <c r="O874" s="177">
        <v>13.392300000000001</v>
      </c>
      <c r="P874" s="177">
        <v>8.3859999999999992</v>
      </c>
      <c r="Q874" s="177">
        <v>8.875</v>
      </c>
      <c r="R874" s="177">
        <v>13.6129</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1921</v>
      </c>
      <c r="C875" s="173">
        <v>150263</v>
      </c>
      <c r="D875" s="176">
        <v>44918</v>
      </c>
      <c r="E875" s="177">
        <v>14.415699999999999</v>
      </c>
      <c r="F875" s="177">
        <v>-2.165</v>
      </c>
      <c r="G875" s="177">
        <v>-4.3322000000000003</v>
      </c>
      <c r="H875" s="177">
        <v>-3.871</v>
      </c>
      <c r="I875" s="177">
        <v>-5.3933</v>
      </c>
      <c r="J875" s="177">
        <v>-4.1675000000000004</v>
      </c>
      <c r="K875" s="177">
        <v>-2.7877999999999998</v>
      </c>
      <c r="L875" s="177">
        <v>10.884</v>
      </c>
      <c r="M875" s="177">
        <v>-1.7299999999999999E-2</v>
      </c>
      <c r="N875" s="177">
        <v>1.0634999999999999</v>
      </c>
      <c r="O875" s="177">
        <v>11.6051</v>
      </c>
      <c r="P875" s="177">
        <v>6.7857000000000003</v>
      </c>
      <c r="Q875" s="177">
        <v>7.2628000000000004</v>
      </c>
      <c r="R875" s="177">
        <v>11.738300000000001</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44918</v>
      </c>
      <c r="E876" s="177">
        <v>35.072000000000003</v>
      </c>
      <c r="F876" s="177">
        <v>-2.2002000000000002</v>
      </c>
      <c r="G876" s="177">
        <v>-3.6536</v>
      </c>
      <c r="H876" s="177">
        <v>-3.5238</v>
      </c>
      <c r="I876" s="177">
        <v>-4.6593999999999998</v>
      </c>
      <c r="J876" s="177">
        <v>-3.7435999999999998</v>
      </c>
      <c r="K876" s="177">
        <v>-4.1356000000000002</v>
      </c>
      <c r="L876" s="177">
        <v>12.3131</v>
      </c>
      <c r="M876" s="177">
        <v>0.63990000000000002</v>
      </c>
      <c r="N876" s="177">
        <v>-3.2736999999999998</v>
      </c>
      <c r="O876" s="177">
        <v>8.8938000000000006</v>
      </c>
      <c r="P876" s="177">
        <v>8.0347000000000008</v>
      </c>
      <c r="Q876" s="177">
        <v>12.245200000000001</v>
      </c>
      <c r="R876" s="177">
        <v>9.9016999999999999</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44918</v>
      </c>
      <c r="E877" s="177">
        <v>32.268000000000001</v>
      </c>
      <c r="F877" s="177">
        <v>-2.2033999999999998</v>
      </c>
      <c r="G877" s="177">
        <v>-3.6604000000000001</v>
      </c>
      <c r="H877" s="177">
        <v>-3.5423</v>
      </c>
      <c r="I877" s="177">
        <v>-4.6961000000000004</v>
      </c>
      <c r="J877" s="177">
        <v>-3.8269000000000002</v>
      </c>
      <c r="K877" s="177">
        <v>-4.3883000000000001</v>
      </c>
      <c r="L877" s="177">
        <v>11.7158</v>
      </c>
      <c r="M877" s="177">
        <v>-0.17019999999999999</v>
      </c>
      <c r="N877" s="177">
        <v>-4.3032000000000004</v>
      </c>
      <c r="O877" s="177">
        <v>7.7317</v>
      </c>
      <c r="P877" s="177">
        <v>6.9518000000000004</v>
      </c>
      <c r="Q877" s="177">
        <v>9.7881</v>
      </c>
      <c r="R877" s="177">
        <v>8.7367000000000008</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44918</v>
      </c>
      <c r="E878" s="177">
        <v>69.436300000000003</v>
      </c>
      <c r="F878" s="177">
        <v>-2.1964999999999999</v>
      </c>
      <c r="G878" s="177">
        <v>-3.7894999999999999</v>
      </c>
      <c r="H878" s="177">
        <v>-3.5592000000000001</v>
      </c>
      <c r="I878" s="177">
        <v>-4.9843000000000002</v>
      </c>
      <c r="J878" s="177">
        <v>-2.8302999999999998</v>
      </c>
      <c r="K878" s="177">
        <v>1.2430000000000001</v>
      </c>
      <c r="L878" s="177">
        <v>17.808800000000002</v>
      </c>
      <c r="M878" s="177">
        <v>8.8675999999999995</v>
      </c>
      <c r="N878" s="177">
        <v>8.2269000000000005</v>
      </c>
      <c r="O878" s="177">
        <v>18.2363</v>
      </c>
      <c r="P878" s="177">
        <v>10.773099999999999</v>
      </c>
      <c r="Q878" s="177">
        <v>13.388999999999999</v>
      </c>
      <c r="R878" s="177">
        <v>23.994199999999999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44918</v>
      </c>
      <c r="E879" s="177">
        <v>76.585400000000007</v>
      </c>
      <c r="F879" s="177">
        <v>-2.1943000000000001</v>
      </c>
      <c r="G879" s="177">
        <v>-3.7826</v>
      </c>
      <c r="H879" s="177">
        <v>-3.5434999999999999</v>
      </c>
      <c r="I879" s="177">
        <v>-4.9541000000000004</v>
      </c>
      <c r="J879" s="177">
        <v>-2.7652000000000001</v>
      </c>
      <c r="K879" s="177">
        <v>1.4469000000000001</v>
      </c>
      <c r="L879" s="177">
        <v>18.2881</v>
      </c>
      <c r="M879" s="177">
        <v>9.5284999999999993</v>
      </c>
      <c r="N879" s="177">
        <v>9.09</v>
      </c>
      <c r="O879" s="177">
        <v>19.1965</v>
      </c>
      <c r="P879" s="177">
        <v>11.775399999999999</v>
      </c>
      <c r="Q879" s="177">
        <v>18.049499999999998</v>
      </c>
      <c r="R879" s="177">
        <v>24.990400000000001</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44918</v>
      </c>
      <c r="E880" s="177">
        <v>131.34700000000001</v>
      </c>
      <c r="F880" s="177">
        <v>-1.5441</v>
      </c>
      <c r="G880" s="177">
        <v>-3.0206</v>
      </c>
      <c r="H880" s="177">
        <v>-2.7210999999999999</v>
      </c>
      <c r="I880" s="177">
        <v>-3.7349000000000001</v>
      </c>
      <c r="J880" s="177">
        <v>-2.3450000000000002</v>
      </c>
      <c r="K880" s="177">
        <v>3.6480999999999999</v>
      </c>
      <c r="L880" s="177">
        <v>19.71</v>
      </c>
      <c r="M880" s="177">
        <v>15.469900000000001</v>
      </c>
      <c r="N880" s="177">
        <v>17.881399999999999</v>
      </c>
      <c r="O880" s="177">
        <v>19.221699999999998</v>
      </c>
      <c r="P880" s="177">
        <v>8.3725000000000005</v>
      </c>
      <c r="Q880" s="177">
        <v>15.131399999999999</v>
      </c>
      <c r="R880" s="177">
        <v>29.061900000000001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44918</v>
      </c>
      <c r="E881" s="177">
        <v>144.40799999999999</v>
      </c>
      <c r="F881" s="177">
        <v>-1.5402</v>
      </c>
      <c r="G881" s="177">
        <v>-3.0095999999999998</v>
      </c>
      <c r="H881" s="177">
        <v>-2.6959</v>
      </c>
      <c r="I881" s="177">
        <v>-3.6856</v>
      </c>
      <c r="J881" s="177">
        <v>-2.2421000000000002</v>
      </c>
      <c r="K881" s="177">
        <v>3.9923999999999999</v>
      </c>
      <c r="L881" s="177">
        <v>20.5047</v>
      </c>
      <c r="M881" s="177">
        <v>16.641500000000001</v>
      </c>
      <c r="N881" s="177">
        <v>19.530200000000001</v>
      </c>
      <c r="O881" s="177">
        <v>20.630299999999998</v>
      </c>
      <c r="P881" s="177">
        <v>9.5433000000000003</v>
      </c>
      <c r="Q881" s="177">
        <v>13.785</v>
      </c>
      <c r="R881" s="177">
        <v>30.726800000000001</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2036</v>
      </c>
      <c r="C882" s="173">
        <v>148411</v>
      </c>
      <c r="D882" s="176">
        <v>44918</v>
      </c>
      <c r="E882" s="177">
        <v>16.380800000000001</v>
      </c>
      <c r="F882" s="177">
        <v>-1.8932</v>
      </c>
      <c r="G882" s="177">
        <v>-3.4167999999999998</v>
      </c>
      <c r="H882" s="177">
        <v>-3.2605</v>
      </c>
      <c r="I882" s="177">
        <v>-4.4779</v>
      </c>
      <c r="J882" s="177">
        <v>-3.7204999999999999</v>
      </c>
      <c r="K882" s="177">
        <v>0.63339999999999996</v>
      </c>
      <c r="L882" s="177">
        <v>15.483000000000001</v>
      </c>
      <c r="M882" s="177">
        <v>1.8440000000000001</v>
      </c>
      <c r="N882" s="177">
        <v>-0.34370000000000001</v>
      </c>
      <c r="O882" s="177"/>
      <c r="P882" s="177"/>
      <c r="Q882" s="177">
        <v>22.6022</v>
      </c>
      <c r="R882" s="177">
        <v>15.3378</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2037</v>
      </c>
      <c r="C883" s="173">
        <v>148409</v>
      </c>
      <c r="D883" s="176">
        <v>44918</v>
      </c>
      <c r="E883" s="177">
        <v>15.7418</v>
      </c>
      <c r="F883" s="177">
        <v>-1.897</v>
      </c>
      <c r="G883" s="177">
        <v>-3.4268999999999998</v>
      </c>
      <c r="H883" s="177">
        <v>-3.2856999999999998</v>
      </c>
      <c r="I883" s="177">
        <v>-4.5279999999999996</v>
      </c>
      <c r="J883" s="177">
        <v>-3.8292999999999999</v>
      </c>
      <c r="K883" s="177">
        <v>0.23810000000000001</v>
      </c>
      <c r="L883" s="177">
        <v>14.545</v>
      </c>
      <c r="M883" s="177">
        <v>0.59240000000000004</v>
      </c>
      <c r="N883" s="177">
        <v>-1.9758</v>
      </c>
      <c r="O883" s="177"/>
      <c r="P883" s="177"/>
      <c r="Q883" s="177">
        <v>20.604299999999999</v>
      </c>
      <c r="R883" s="177">
        <v>13.455299999999999</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44918</v>
      </c>
      <c r="E884" s="177">
        <v>51.24</v>
      </c>
      <c r="F884" s="177">
        <v>-1.8955</v>
      </c>
      <c r="G884" s="177">
        <v>-3.1013999999999999</v>
      </c>
      <c r="H884" s="177">
        <v>-2.8073000000000001</v>
      </c>
      <c r="I884" s="177">
        <v>-3.7385000000000002</v>
      </c>
      <c r="J884" s="177">
        <v>-2.1951000000000001</v>
      </c>
      <c r="K884" s="177">
        <v>2.9742999999999999</v>
      </c>
      <c r="L884" s="177">
        <v>15.7966</v>
      </c>
      <c r="M884" s="177">
        <v>6.5945</v>
      </c>
      <c r="N884" s="177">
        <v>5.8677999999999999</v>
      </c>
      <c r="O884" s="177">
        <v>20.970099999999999</v>
      </c>
      <c r="P884" s="177">
        <v>11.563800000000001</v>
      </c>
      <c r="Q884" s="177">
        <v>12.7849</v>
      </c>
      <c r="R884" s="177">
        <v>19.837299999999999</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44918</v>
      </c>
      <c r="E885" s="177">
        <v>56.96</v>
      </c>
      <c r="F885" s="177">
        <v>-1.8776999999999999</v>
      </c>
      <c r="G885" s="177">
        <v>-3.0962999999999998</v>
      </c>
      <c r="H885" s="177">
        <v>-2.7654000000000001</v>
      </c>
      <c r="I885" s="177">
        <v>-3.6861999999999999</v>
      </c>
      <c r="J885" s="177">
        <v>-2.0800999999999998</v>
      </c>
      <c r="K885" s="177">
        <v>3.3193999999999999</v>
      </c>
      <c r="L885" s="177">
        <v>16.577999999999999</v>
      </c>
      <c r="M885" s="177">
        <v>7.6951999999999998</v>
      </c>
      <c r="N885" s="177">
        <v>7.2895000000000003</v>
      </c>
      <c r="O885" s="177">
        <v>22.471699999999998</v>
      </c>
      <c r="P885" s="177">
        <v>12.829000000000001</v>
      </c>
      <c r="Q885" s="177">
        <v>14.0726</v>
      </c>
      <c r="R885" s="177">
        <v>21.381900000000002</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44918</v>
      </c>
      <c r="E886" s="177">
        <v>16.46</v>
      </c>
      <c r="F886" s="177">
        <v>-1.6726000000000001</v>
      </c>
      <c r="G886" s="177">
        <v>-2.9481000000000002</v>
      </c>
      <c r="H886" s="177">
        <v>-2.4302999999999999</v>
      </c>
      <c r="I886" s="177">
        <v>-3.7989000000000002</v>
      </c>
      <c r="J886" s="177">
        <v>-2.0821000000000001</v>
      </c>
      <c r="K886" s="177">
        <v>1.8564000000000001</v>
      </c>
      <c r="L886" s="177">
        <v>14.3056</v>
      </c>
      <c r="M886" s="177">
        <v>2.875</v>
      </c>
      <c r="N886" s="177">
        <v>2.2360000000000002</v>
      </c>
      <c r="O886" s="177">
        <v>15.279500000000001</v>
      </c>
      <c r="P886" s="177">
        <v>10.1404</v>
      </c>
      <c r="Q886" s="177">
        <v>10.262</v>
      </c>
      <c r="R886" s="177">
        <v>14.936</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44918</v>
      </c>
      <c r="E887" s="177">
        <v>15.34</v>
      </c>
      <c r="F887" s="177">
        <v>-1.6667000000000001</v>
      </c>
      <c r="G887" s="177">
        <v>-2.9727999999999999</v>
      </c>
      <c r="H887" s="177">
        <v>-2.4173</v>
      </c>
      <c r="I887" s="177">
        <v>-3.8245</v>
      </c>
      <c r="J887" s="177">
        <v>-2.1684000000000001</v>
      </c>
      <c r="K887" s="177">
        <v>1.5893999999999999</v>
      </c>
      <c r="L887" s="177">
        <v>13.713900000000001</v>
      </c>
      <c r="M887" s="177">
        <v>2.1985000000000001</v>
      </c>
      <c r="N887" s="177">
        <v>1.3879999999999999</v>
      </c>
      <c r="O887" s="177">
        <v>14.2592</v>
      </c>
      <c r="P887" s="177">
        <v>8.6648999999999994</v>
      </c>
      <c r="Q887" s="177">
        <v>8.7492999999999999</v>
      </c>
      <c r="R887" s="177">
        <v>13.920999999999999</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44918</v>
      </c>
      <c r="E888" s="177">
        <v>57.95</v>
      </c>
      <c r="F888" s="177">
        <v>-2.1114999999999999</v>
      </c>
      <c r="G888" s="177">
        <v>-4.0404</v>
      </c>
      <c r="H888" s="177">
        <v>-3.6623000000000001</v>
      </c>
      <c r="I888" s="177">
        <v>-5.0654000000000003</v>
      </c>
      <c r="J888" s="177">
        <v>-4.6012000000000004</v>
      </c>
      <c r="K888" s="177">
        <v>-3.4279000000000002</v>
      </c>
      <c r="L888" s="177">
        <v>8.9490999999999996</v>
      </c>
      <c r="M888" s="177">
        <v>-2.6705000000000001</v>
      </c>
      <c r="N888" s="177">
        <v>-4.0721999999999996</v>
      </c>
      <c r="O888" s="177">
        <v>11.511200000000001</v>
      </c>
      <c r="P888" s="177">
        <v>6.0890000000000004</v>
      </c>
      <c r="Q888" s="177">
        <v>11.2584</v>
      </c>
      <c r="R888" s="177">
        <v>10.0259</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44918</v>
      </c>
      <c r="E889" s="177">
        <v>50.87</v>
      </c>
      <c r="F889" s="177">
        <v>-2.1147</v>
      </c>
      <c r="G889" s="177">
        <v>-4.0514999999999999</v>
      </c>
      <c r="H889" s="177">
        <v>-3.6863000000000001</v>
      </c>
      <c r="I889" s="177">
        <v>-5.1128</v>
      </c>
      <c r="J889" s="177">
        <v>-4.7039</v>
      </c>
      <c r="K889" s="177">
        <v>-3.7483</v>
      </c>
      <c r="L889" s="177">
        <v>8.2110000000000003</v>
      </c>
      <c r="M889" s="177">
        <v>-3.6553</v>
      </c>
      <c r="N889" s="177">
        <v>-5.3581000000000003</v>
      </c>
      <c r="O889" s="177">
        <v>10.009</v>
      </c>
      <c r="P889" s="177">
        <v>4.6047000000000002</v>
      </c>
      <c r="Q889" s="177">
        <v>10.1774</v>
      </c>
      <c r="R889" s="177">
        <v>8.5398999999999994</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44918</v>
      </c>
      <c r="E890" s="177">
        <v>32.8934</v>
      </c>
      <c r="F890" s="177">
        <v>-2.2492999999999999</v>
      </c>
      <c r="G890" s="177">
        <v>-4.1475</v>
      </c>
      <c r="H890" s="177">
        <v>-3.7363</v>
      </c>
      <c r="I890" s="177">
        <v>-4.9618000000000002</v>
      </c>
      <c r="J890" s="177">
        <v>-3.7128999999999999</v>
      </c>
      <c r="K890" s="177">
        <v>1.2203999999999999</v>
      </c>
      <c r="L890" s="177">
        <v>16.6296</v>
      </c>
      <c r="M890" s="177">
        <v>4.0903999999999998</v>
      </c>
      <c r="N890" s="177">
        <v>0.15559999999999999</v>
      </c>
      <c r="O890" s="177">
        <v>19.385300000000001</v>
      </c>
      <c r="P890" s="177">
        <v>15.6671</v>
      </c>
      <c r="Q890" s="177">
        <v>15.723699999999999</v>
      </c>
      <c r="R890" s="177">
        <v>17.5442</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44918</v>
      </c>
      <c r="E891" s="177">
        <v>29.757200000000001</v>
      </c>
      <c r="F891" s="177">
        <v>-2.2521</v>
      </c>
      <c r="G891" s="177">
        <v>-4.1553000000000004</v>
      </c>
      <c r="H891" s="177">
        <v>-3.7551000000000001</v>
      </c>
      <c r="I891" s="177">
        <v>-4.9988999999999999</v>
      </c>
      <c r="J891" s="177">
        <v>-3.7957999999999998</v>
      </c>
      <c r="K891" s="177">
        <v>0.96150000000000002</v>
      </c>
      <c r="L891" s="177">
        <v>16.024699999999999</v>
      </c>
      <c r="M891" s="177">
        <v>3.2740999999999998</v>
      </c>
      <c r="N891" s="177">
        <v>-0.89649999999999996</v>
      </c>
      <c r="O891" s="177">
        <v>18.0046</v>
      </c>
      <c r="P891" s="177">
        <v>14.1676</v>
      </c>
      <c r="Q891" s="177">
        <v>14.3102</v>
      </c>
      <c r="R891" s="177">
        <v>16.300799999999999</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1702</v>
      </c>
      <c r="C892" s="173">
        <v>148481</v>
      </c>
      <c r="D892" s="176">
        <v>44918</v>
      </c>
      <c r="E892" s="177">
        <v>15.18</v>
      </c>
      <c r="F892" s="177">
        <v>-2.2536999999999998</v>
      </c>
      <c r="G892" s="177">
        <v>-3.9241000000000001</v>
      </c>
      <c r="H892" s="177">
        <v>-3.6802000000000001</v>
      </c>
      <c r="I892" s="177">
        <v>-5.125</v>
      </c>
      <c r="J892" s="177">
        <v>-3.9847999999999999</v>
      </c>
      <c r="K892" s="177">
        <v>-1.2362</v>
      </c>
      <c r="L892" s="177">
        <v>10.4</v>
      </c>
      <c r="M892" s="177">
        <v>-2.3794</v>
      </c>
      <c r="N892" s="177">
        <v>-6.8140000000000001</v>
      </c>
      <c r="O892" s="177"/>
      <c r="P892" s="177"/>
      <c r="Q892" s="177">
        <v>20.554400000000001</v>
      </c>
      <c r="R892" s="177">
        <v>15.292999999999999</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1703</v>
      </c>
      <c r="C893" s="173">
        <v>148483</v>
      </c>
      <c r="D893" s="176">
        <v>44918</v>
      </c>
      <c r="E893" s="177">
        <v>14.61</v>
      </c>
      <c r="F893" s="177">
        <v>-2.2742</v>
      </c>
      <c r="G893" s="177">
        <v>-3.9447999999999999</v>
      </c>
      <c r="H893" s="177">
        <v>-3.6915</v>
      </c>
      <c r="I893" s="177">
        <v>-5.1299000000000001</v>
      </c>
      <c r="J893" s="177">
        <v>-4.1338999999999997</v>
      </c>
      <c r="K893" s="177">
        <v>-1.6162000000000001</v>
      </c>
      <c r="L893" s="177">
        <v>9.5202000000000009</v>
      </c>
      <c r="M893" s="177">
        <v>-3.5644</v>
      </c>
      <c r="N893" s="177">
        <v>-8.2863000000000007</v>
      </c>
      <c r="O893" s="177"/>
      <c r="P893" s="177"/>
      <c r="Q893" s="177">
        <v>18.505600000000001</v>
      </c>
      <c r="R893" s="177">
        <v>13.3561</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1958</v>
      </c>
      <c r="C894" s="173">
        <v>120488</v>
      </c>
      <c r="D894" s="176">
        <v>44918</v>
      </c>
      <c r="E894" s="177">
        <v>13.6564</v>
      </c>
      <c r="F894" s="177">
        <v>-2.3371</v>
      </c>
      <c r="G894" s="177">
        <v>-4.0842000000000001</v>
      </c>
      <c r="H894" s="177">
        <v>-3.6518000000000002</v>
      </c>
      <c r="I894" s="177">
        <v>-4.6227999999999998</v>
      </c>
      <c r="J894" s="177">
        <v>-1.0205</v>
      </c>
      <c r="K894" s="177">
        <v>3.3089</v>
      </c>
      <c r="L894" s="177">
        <v>17.6343</v>
      </c>
      <c r="M894" s="177">
        <v>6.1045999999999996</v>
      </c>
      <c r="N894" s="177">
        <v>6.8693</v>
      </c>
      <c r="O894" s="177">
        <v>9.8957999999999995</v>
      </c>
      <c r="P894" s="177">
        <v>7.5683999999999996</v>
      </c>
      <c r="Q894" s="177">
        <v>13.4208</v>
      </c>
      <c r="R894" s="177">
        <v>12.8848</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1959</v>
      </c>
      <c r="C895" s="173">
        <v>107410</v>
      </c>
      <c r="D895" s="176">
        <v>44918</v>
      </c>
      <c r="E895" s="177">
        <v>12.0884</v>
      </c>
      <c r="F895" s="177">
        <v>-2.3388</v>
      </c>
      <c r="G895" s="177">
        <v>-4.0907999999999998</v>
      </c>
      <c r="H895" s="177">
        <v>-3.6665999999999999</v>
      </c>
      <c r="I895" s="177">
        <v>-4.6536</v>
      </c>
      <c r="J895" s="177">
        <v>-1.0873999999999999</v>
      </c>
      <c r="K895" s="177">
        <v>3.1038000000000001</v>
      </c>
      <c r="L895" s="177">
        <v>17.1572</v>
      </c>
      <c r="M895" s="177">
        <v>5.4485000000000001</v>
      </c>
      <c r="N895" s="177">
        <v>5.9865000000000004</v>
      </c>
      <c r="O895" s="177">
        <v>8.6593</v>
      </c>
      <c r="P895" s="177">
        <v>6.2183999999999999</v>
      </c>
      <c r="Q895" s="177">
        <v>1.2887999999999999</v>
      </c>
      <c r="R895" s="177">
        <v>11.800599999999999</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44918</v>
      </c>
      <c r="E896" s="177">
        <v>17.395</v>
      </c>
      <c r="F896" s="177">
        <v>-1.895</v>
      </c>
      <c r="G896" s="177">
        <v>-3.3557000000000001</v>
      </c>
      <c r="H896" s="177">
        <v>-3.0649000000000002</v>
      </c>
      <c r="I896" s="177">
        <v>-4.0170000000000003</v>
      </c>
      <c r="J896" s="177">
        <v>-2.5108000000000001</v>
      </c>
      <c r="K896" s="177">
        <v>0.35189999999999999</v>
      </c>
      <c r="L896" s="177">
        <v>14.735200000000001</v>
      </c>
      <c r="M896" s="177">
        <v>3.8197999999999999</v>
      </c>
      <c r="N896" s="177">
        <v>2.6193</v>
      </c>
      <c r="O896" s="177">
        <v>16.545100000000001</v>
      </c>
      <c r="P896" s="177"/>
      <c r="Q896" s="177">
        <v>17.4542</v>
      </c>
      <c r="R896" s="177">
        <v>18.584299999999999</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44918</v>
      </c>
      <c r="E897" s="177">
        <v>16.408999999999999</v>
      </c>
      <c r="F897" s="177">
        <v>-1.9011</v>
      </c>
      <c r="G897" s="177">
        <v>-3.3685</v>
      </c>
      <c r="H897" s="177">
        <v>-3.0945</v>
      </c>
      <c r="I897" s="177">
        <v>-4.0746000000000002</v>
      </c>
      <c r="J897" s="177">
        <v>-2.6345000000000001</v>
      </c>
      <c r="K897" s="177">
        <v>-4.2599999999999999E-2</v>
      </c>
      <c r="L897" s="177">
        <v>13.8249</v>
      </c>
      <c r="M897" s="177">
        <v>2.5754999999999999</v>
      </c>
      <c r="N897" s="177">
        <v>0.98470000000000002</v>
      </c>
      <c r="O897" s="177">
        <v>14.601699999999999</v>
      </c>
      <c r="P897" s="177"/>
      <c r="Q897" s="177">
        <v>15.4793</v>
      </c>
      <c r="R897" s="177">
        <v>16.645299999999999</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1704</v>
      </c>
      <c r="C900" s="173">
        <v>148567</v>
      </c>
      <c r="D900" s="176">
        <v>44918</v>
      </c>
      <c r="E900" s="177">
        <v>16.602</v>
      </c>
      <c r="F900" s="177">
        <v>-2.2601</v>
      </c>
      <c r="G900" s="177">
        <v>-3.6694</v>
      </c>
      <c r="H900" s="177">
        <v>-3.2179000000000002</v>
      </c>
      <c r="I900" s="177">
        <v>-4.2682000000000002</v>
      </c>
      <c r="J900" s="177">
        <v>-3.1089000000000002</v>
      </c>
      <c r="K900" s="177">
        <v>3.2553000000000001</v>
      </c>
      <c r="L900" s="177">
        <v>17.1357</v>
      </c>
      <c r="M900" s="177">
        <v>7.1353</v>
      </c>
      <c r="N900" s="177">
        <v>9.2848000000000006</v>
      </c>
      <c r="O900" s="177"/>
      <c r="P900" s="177"/>
      <c r="Q900" s="177">
        <v>27.323</v>
      </c>
      <c r="R900" s="177">
        <v>25.314</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1705</v>
      </c>
      <c r="C901" s="173">
        <v>148571</v>
      </c>
      <c r="D901" s="176">
        <v>44918</v>
      </c>
      <c r="E901" s="177">
        <v>15.8675</v>
      </c>
      <c r="F901" s="177">
        <v>-2.2654000000000001</v>
      </c>
      <c r="G901" s="177">
        <v>-3.6850999999999998</v>
      </c>
      <c r="H901" s="177">
        <v>-3.254</v>
      </c>
      <c r="I901" s="177">
        <v>-4.3395000000000001</v>
      </c>
      <c r="J901" s="177">
        <v>-3.2635000000000001</v>
      </c>
      <c r="K901" s="177">
        <v>2.7442000000000002</v>
      </c>
      <c r="L901" s="177">
        <v>15.946400000000001</v>
      </c>
      <c r="M901" s="177">
        <v>5.4935999999999998</v>
      </c>
      <c r="N901" s="177">
        <v>6.9951999999999996</v>
      </c>
      <c r="O901" s="177"/>
      <c r="P901" s="177"/>
      <c r="Q901" s="177">
        <v>24.606999999999999</v>
      </c>
      <c r="R901" s="177">
        <v>22.642299999999999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44918</v>
      </c>
      <c r="E902" s="177">
        <v>19.225000000000001</v>
      </c>
      <c r="F902" s="177">
        <v>-2.3218999999999999</v>
      </c>
      <c r="G902" s="177">
        <v>-4.0956000000000001</v>
      </c>
      <c r="H902" s="177">
        <v>-3.8365</v>
      </c>
      <c r="I902" s="177">
        <v>-5.0148000000000001</v>
      </c>
      <c r="J902" s="177">
        <v>-3.2023000000000001</v>
      </c>
      <c r="K902" s="177">
        <v>-0.34210000000000002</v>
      </c>
      <c r="L902" s="177">
        <v>7.8783000000000003</v>
      </c>
      <c r="M902" s="177">
        <v>-2.5299</v>
      </c>
      <c r="N902" s="177">
        <v>-6.7652999999999999</v>
      </c>
      <c r="O902" s="177">
        <v>17.245799999999999</v>
      </c>
      <c r="P902" s="177"/>
      <c r="Q902" s="177">
        <v>19.826499999999999</v>
      </c>
      <c r="R902" s="177">
        <v>15.7423</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44918</v>
      </c>
      <c r="E903" s="177">
        <v>18.213000000000001</v>
      </c>
      <c r="F903" s="177">
        <v>-2.3275000000000001</v>
      </c>
      <c r="G903" s="177">
        <v>-4.1067999999999998</v>
      </c>
      <c r="H903" s="177">
        <v>-3.8637999999999999</v>
      </c>
      <c r="I903" s="177">
        <v>-5.0614999999999997</v>
      </c>
      <c r="J903" s="177">
        <v>-3.2972000000000001</v>
      </c>
      <c r="K903" s="177">
        <v>-0.64370000000000005</v>
      </c>
      <c r="L903" s="177">
        <v>7.2110000000000003</v>
      </c>
      <c r="M903" s="177">
        <v>-3.4459</v>
      </c>
      <c r="N903" s="177">
        <v>-7.9408000000000003</v>
      </c>
      <c r="O903" s="177">
        <v>15.5679</v>
      </c>
      <c r="P903" s="177"/>
      <c r="Q903" s="177">
        <v>18.046700000000001</v>
      </c>
      <c r="R903" s="177">
        <v>14.1684</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2014</v>
      </c>
      <c r="C904" s="173">
        <v>122389</v>
      </c>
      <c r="D904" s="176">
        <v>44918</v>
      </c>
      <c r="E904" s="177">
        <v>36.919499999999999</v>
      </c>
      <c r="F904" s="177">
        <v>-2.2725</v>
      </c>
      <c r="G904" s="177">
        <v>-4.0189000000000004</v>
      </c>
      <c r="H904" s="177">
        <v>-3.3572000000000002</v>
      </c>
      <c r="I904" s="177">
        <v>-4.9592999999999998</v>
      </c>
      <c r="J904" s="177">
        <v>-3.8344</v>
      </c>
      <c r="K904" s="177">
        <v>-0.97950000000000004</v>
      </c>
      <c r="L904" s="177">
        <v>12.5715</v>
      </c>
      <c r="M904" s="177">
        <v>7.4433999999999996</v>
      </c>
      <c r="N904" s="177">
        <v>2.3990999999999998</v>
      </c>
      <c r="O904" s="177">
        <v>11.2182</v>
      </c>
      <c r="P904" s="177">
        <v>9.8247999999999998</v>
      </c>
      <c r="Q904" s="177">
        <v>14.543699999999999</v>
      </c>
      <c r="R904" s="177">
        <v>9.4055</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2015</v>
      </c>
      <c r="C905" s="173">
        <v>122387</v>
      </c>
      <c r="D905" s="176">
        <v>44918</v>
      </c>
      <c r="E905" s="177">
        <v>32.526800000000001</v>
      </c>
      <c r="F905" s="177">
        <v>-2.2755999999999998</v>
      </c>
      <c r="G905" s="177">
        <v>-4.0281000000000002</v>
      </c>
      <c r="H905" s="177">
        <v>-3.379</v>
      </c>
      <c r="I905" s="177">
        <v>-5.0021000000000004</v>
      </c>
      <c r="J905" s="177">
        <v>-3.9279999999999999</v>
      </c>
      <c r="K905" s="177">
        <v>-1.2742</v>
      </c>
      <c r="L905" s="177">
        <v>11.9032</v>
      </c>
      <c r="M905" s="177">
        <v>6.4965000000000002</v>
      </c>
      <c r="N905" s="177">
        <v>1.2103999999999999</v>
      </c>
      <c r="O905" s="177">
        <v>9.8648000000000007</v>
      </c>
      <c r="P905" s="177">
        <v>8.4880999999999993</v>
      </c>
      <c r="Q905" s="177">
        <v>13.045199999999999</v>
      </c>
      <c r="R905" s="177">
        <v>8.1145999999999994</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44918</v>
      </c>
      <c r="E906" s="177">
        <v>79.346500000000006</v>
      </c>
      <c r="F906" s="177">
        <v>-2.6395</v>
      </c>
      <c r="G906" s="177">
        <v>-4.5094000000000003</v>
      </c>
      <c r="H906" s="177">
        <v>-4.7244000000000002</v>
      </c>
      <c r="I906" s="177">
        <v>-5.9878</v>
      </c>
      <c r="J906" s="177">
        <v>-3.7993000000000001</v>
      </c>
      <c r="K906" s="177">
        <v>-1.6581999999999999</v>
      </c>
      <c r="L906" s="177">
        <v>13.1732</v>
      </c>
      <c r="M906" s="177">
        <v>4.3037000000000001</v>
      </c>
      <c r="N906" s="177">
        <v>5.8202999999999996</v>
      </c>
      <c r="O906" s="177">
        <v>18.827200000000001</v>
      </c>
      <c r="P906" s="177">
        <v>9.4649999999999999</v>
      </c>
      <c r="Q906" s="177">
        <v>13.818</v>
      </c>
      <c r="R906" s="177">
        <v>21.436299999999999</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44918</v>
      </c>
      <c r="E907" s="177">
        <v>85.772599999999997</v>
      </c>
      <c r="F907" s="177">
        <v>-2.6374</v>
      </c>
      <c r="G907" s="177">
        <v>-4.5029000000000003</v>
      </c>
      <c r="H907" s="177">
        <v>-4.7095000000000002</v>
      </c>
      <c r="I907" s="177">
        <v>-5.9603000000000002</v>
      </c>
      <c r="J907" s="177">
        <v>-3.7414999999999998</v>
      </c>
      <c r="K907" s="177">
        <v>-1.4933000000000001</v>
      </c>
      <c r="L907" s="177">
        <v>13.525600000000001</v>
      </c>
      <c r="M907" s="177">
        <v>4.8738999999999999</v>
      </c>
      <c r="N907" s="177">
        <v>6.58</v>
      </c>
      <c r="O907" s="177">
        <v>19.645900000000001</v>
      </c>
      <c r="P907" s="177">
        <v>10.267200000000001</v>
      </c>
      <c r="Q907" s="177">
        <v>17.407</v>
      </c>
      <c r="R907" s="177">
        <v>22.2789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44918</v>
      </c>
      <c r="E908" s="177">
        <v>56.442399999999999</v>
      </c>
      <c r="F908" s="177">
        <v>-2.7031000000000001</v>
      </c>
      <c r="G908" s="177">
        <v>-4.7119</v>
      </c>
      <c r="H908" s="177">
        <v>-4.1173000000000002</v>
      </c>
      <c r="I908" s="177">
        <v>-5.2678000000000003</v>
      </c>
      <c r="J908" s="177">
        <v>-3.4561999999999999</v>
      </c>
      <c r="K908" s="177">
        <v>-2.7176</v>
      </c>
      <c r="L908" s="177">
        <v>17.096</v>
      </c>
      <c r="M908" s="177">
        <v>7.4916999999999998</v>
      </c>
      <c r="N908" s="177">
        <v>5.1764000000000001</v>
      </c>
      <c r="O908" s="177">
        <v>20.680800000000001</v>
      </c>
      <c r="P908" s="177">
        <v>10.894299999999999</v>
      </c>
      <c r="Q908" s="177">
        <v>12.7677</v>
      </c>
      <c r="R908" s="177">
        <v>20.892399999999999</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44918</v>
      </c>
      <c r="E909" s="177">
        <v>60.150199999999998</v>
      </c>
      <c r="F909" s="177">
        <v>-2.6979000000000002</v>
      </c>
      <c r="G909" s="177">
        <v>-4.6970000000000001</v>
      </c>
      <c r="H909" s="177">
        <v>-4.0807000000000002</v>
      </c>
      <c r="I909" s="177">
        <v>-5.1943999999999999</v>
      </c>
      <c r="J909" s="177">
        <v>-3.2953000000000001</v>
      </c>
      <c r="K909" s="177">
        <v>-2.2541000000000002</v>
      </c>
      <c r="L909" s="177">
        <v>18.259699999999999</v>
      </c>
      <c r="M909" s="177">
        <v>9.0606000000000009</v>
      </c>
      <c r="N909" s="177">
        <v>7.2316000000000003</v>
      </c>
      <c r="O909" s="177">
        <v>22.978400000000001</v>
      </c>
      <c r="P909" s="177">
        <v>12.553900000000001</v>
      </c>
      <c r="Q909" s="177">
        <v>16.976700000000001</v>
      </c>
      <c r="R909" s="177">
        <v>23.4131</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44918</v>
      </c>
      <c r="E910" s="177">
        <v>248.12620000000001</v>
      </c>
      <c r="F910" s="177">
        <v>-1.4598</v>
      </c>
      <c r="G910" s="177">
        <v>-2.3045</v>
      </c>
      <c r="H910" s="177">
        <v>-2.3443000000000001</v>
      </c>
      <c r="I910" s="177">
        <v>-3.5105</v>
      </c>
      <c r="J910" s="177">
        <v>-2.8708</v>
      </c>
      <c r="K910" s="177">
        <v>-2.9982000000000002</v>
      </c>
      <c r="L910" s="177">
        <v>10.5997</v>
      </c>
      <c r="M910" s="177">
        <v>-1.6073</v>
      </c>
      <c r="N910" s="177">
        <v>-8.2621000000000002</v>
      </c>
      <c r="O910" s="177">
        <v>14.9156</v>
      </c>
      <c r="P910" s="177">
        <v>11.7187</v>
      </c>
      <c r="Q910" s="177">
        <v>15.007099999999999</v>
      </c>
      <c r="R910" s="177">
        <v>15.6294</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44918</v>
      </c>
      <c r="E911" s="177">
        <v>225.917</v>
      </c>
      <c r="F911" s="177">
        <v>-1.4622999999999999</v>
      </c>
      <c r="G911" s="177">
        <v>-2.3117000000000001</v>
      </c>
      <c r="H911" s="177">
        <v>-2.3613</v>
      </c>
      <c r="I911" s="177">
        <v>-3.5440999999999998</v>
      </c>
      <c r="J911" s="177">
        <v>-2.9447000000000001</v>
      </c>
      <c r="K911" s="177">
        <v>-3.2347000000000001</v>
      </c>
      <c r="L911" s="177">
        <v>10.065</v>
      </c>
      <c r="M911" s="177">
        <v>-2.3317000000000001</v>
      </c>
      <c r="N911" s="177">
        <v>-9.1906999999999996</v>
      </c>
      <c r="O911" s="177">
        <v>13.7193</v>
      </c>
      <c r="P911" s="177">
        <v>10.5726</v>
      </c>
      <c r="Q911" s="177">
        <v>18.671900000000001</v>
      </c>
      <c r="R911" s="177">
        <v>14.4251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1864</v>
      </c>
      <c r="C912" s="173">
        <v>149532</v>
      </c>
      <c r="D912" s="176">
        <v>44918</v>
      </c>
      <c r="E912" s="177">
        <v>106.82389999999999</v>
      </c>
      <c r="F912" s="177">
        <v>-2.3913000000000002</v>
      </c>
      <c r="G912" s="177">
        <v>-4.7076000000000002</v>
      </c>
      <c r="H912" s="177">
        <v>-4.0385</v>
      </c>
      <c r="I912" s="177">
        <v>-5.4435000000000002</v>
      </c>
      <c r="J912" s="177">
        <v>-4.8832000000000004</v>
      </c>
      <c r="K912" s="177">
        <v>-1.0522</v>
      </c>
      <c r="L912" s="177">
        <v>13.782299999999999</v>
      </c>
      <c r="M912" s="177">
        <v>-0.45900000000000002</v>
      </c>
      <c r="N912" s="177">
        <v>-1.8974</v>
      </c>
      <c r="O912" s="177">
        <v>15.4794</v>
      </c>
      <c r="P912" s="177">
        <v>11.36</v>
      </c>
      <c r="Q912" s="177">
        <v>14.8324</v>
      </c>
      <c r="R912" s="177">
        <v>15.3104</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1865</v>
      </c>
      <c r="C913" s="173">
        <v>149533</v>
      </c>
      <c r="D913" s="176">
        <v>44918</v>
      </c>
      <c r="E913" s="177">
        <v>115.2003</v>
      </c>
      <c r="F913" s="177">
        <v>-2.3879000000000001</v>
      </c>
      <c r="G913" s="177">
        <v>-4.6977000000000002</v>
      </c>
      <c r="H913" s="177">
        <v>-4.0152000000000001</v>
      </c>
      <c r="I913" s="177">
        <v>-5.3981000000000003</v>
      </c>
      <c r="J913" s="177">
        <v>-4.7866999999999997</v>
      </c>
      <c r="K913" s="177">
        <v>-0.78510000000000002</v>
      </c>
      <c r="L913" s="177">
        <v>14.3813</v>
      </c>
      <c r="M913" s="177">
        <v>0.3407</v>
      </c>
      <c r="N913" s="177">
        <v>-0.86029999999999995</v>
      </c>
      <c r="O913" s="177">
        <v>16.567900000000002</v>
      </c>
      <c r="P913" s="177">
        <v>12.334199999999999</v>
      </c>
      <c r="Q913" s="177">
        <v>14.0525</v>
      </c>
      <c r="R913" s="177">
        <v>16.478899999999999</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44918</v>
      </c>
      <c r="E916" s="177">
        <v>16.250900000000001</v>
      </c>
      <c r="F916" s="177">
        <v>-2.2473000000000001</v>
      </c>
      <c r="G916" s="177">
        <v>-3.7416999999999998</v>
      </c>
      <c r="H916" s="177">
        <v>-3.3875000000000002</v>
      </c>
      <c r="I916" s="177">
        <v>-4.4547999999999996</v>
      </c>
      <c r="J916" s="177">
        <v>-2.7504</v>
      </c>
      <c r="K916" s="177">
        <v>3.6587999999999998</v>
      </c>
      <c r="L916" s="177">
        <v>16.676200000000001</v>
      </c>
      <c r="M916" s="177">
        <v>4.5518000000000001</v>
      </c>
      <c r="N916" s="177">
        <v>5.8642000000000003</v>
      </c>
      <c r="O916" s="177">
        <v>17.065799999999999</v>
      </c>
      <c r="P916" s="177"/>
      <c r="Q916" s="177">
        <v>17.244800000000001</v>
      </c>
      <c r="R916" s="177">
        <v>20.535499999999999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44918</v>
      </c>
      <c r="E917" s="177">
        <v>15.3688</v>
      </c>
      <c r="F917" s="177">
        <v>-2.2521</v>
      </c>
      <c r="G917" s="177">
        <v>-3.7561</v>
      </c>
      <c r="H917" s="177">
        <v>-3.4211</v>
      </c>
      <c r="I917" s="177">
        <v>-4.5190999999999999</v>
      </c>
      <c r="J917" s="177">
        <v>-2.8895</v>
      </c>
      <c r="K917" s="177">
        <v>3.2086000000000001</v>
      </c>
      <c r="L917" s="177">
        <v>15.6488</v>
      </c>
      <c r="M917" s="177">
        <v>3.1989000000000001</v>
      </c>
      <c r="N917" s="177">
        <v>4.0471000000000004</v>
      </c>
      <c r="O917" s="177">
        <v>14.942299999999999</v>
      </c>
      <c r="P917" s="177"/>
      <c r="Q917" s="177">
        <v>15.1204</v>
      </c>
      <c r="R917" s="177">
        <v>18.507000000000001</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44918</v>
      </c>
      <c r="E918" s="177">
        <v>18.510000000000002</v>
      </c>
      <c r="F918" s="177">
        <v>-1.9077999999999999</v>
      </c>
      <c r="G918" s="177">
        <v>-3.3925000000000001</v>
      </c>
      <c r="H918" s="177">
        <v>-2.7324999999999999</v>
      </c>
      <c r="I918" s="177">
        <v>-4.0434999999999999</v>
      </c>
      <c r="J918" s="177">
        <v>-1.6994</v>
      </c>
      <c r="K918" s="177">
        <v>0.92689999999999995</v>
      </c>
      <c r="L918" s="177">
        <v>14.329800000000001</v>
      </c>
      <c r="M918" s="177">
        <v>5.7713999999999999</v>
      </c>
      <c r="N918" s="177">
        <v>0.87190000000000001</v>
      </c>
      <c r="O918" s="177">
        <v>17.586400000000001</v>
      </c>
      <c r="P918" s="177"/>
      <c r="Q918" s="177">
        <v>19.940799999999999</v>
      </c>
      <c r="R918" s="177">
        <v>17.3992</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44918</v>
      </c>
      <c r="E919" s="177">
        <v>17.940000000000001</v>
      </c>
      <c r="F919" s="177">
        <v>-1.9672000000000001</v>
      </c>
      <c r="G919" s="177">
        <v>-3.4445999999999999</v>
      </c>
      <c r="H919" s="177">
        <v>-2.8169</v>
      </c>
      <c r="I919" s="177">
        <v>-4.1154000000000002</v>
      </c>
      <c r="J919" s="177">
        <v>-1.8062</v>
      </c>
      <c r="K919" s="177">
        <v>0.6734</v>
      </c>
      <c r="L919" s="177">
        <v>13.6882</v>
      </c>
      <c r="M919" s="177">
        <v>4.851</v>
      </c>
      <c r="N919" s="177">
        <v>-0.16689999999999999</v>
      </c>
      <c r="O919" s="177">
        <v>16.538699999999999</v>
      </c>
      <c r="P919" s="177"/>
      <c r="Q919" s="177">
        <v>18.838100000000001</v>
      </c>
      <c r="R919" s="177">
        <v>16.3599</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-2.0972130434782605</v>
      </c>
      <c r="G920" s="179">
        <v>-3.7081347826086968</v>
      </c>
      <c r="H920" s="179">
        <v>-3.3421695652173908</v>
      </c>
      <c r="I920" s="179">
        <v>-4.5701043478260868</v>
      </c>
      <c r="J920" s="179">
        <v>-3.1699304347826081</v>
      </c>
      <c r="K920" s="179">
        <v>-0.12919565217391318</v>
      </c>
      <c r="L920" s="179">
        <v>13.705491304347827</v>
      </c>
      <c r="M920" s="179">
        <v>2.9518152173913053</v>
      </c>
      <c r="N920" s="179">
        <v>1.129693478260869</v>
      </c>
      <c r="O920" s="179">
        <v>15.1922225</v>
      </c>
      <c r="P920" s="179">
        <v>9.7654281250000032</v>
      </c>
      <c r="Q920" s="179">
        <v>15.086647826086962</v>
      </c>
      <c r="R920" s="179">
        <v>16.239095652173908</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-2.1954000000000002</v>
      </c>
      <c r="G921" s="179">
        <v>-3.7488999999999999</v>
      </c>
      <c r="H921" s="179">
        <v>-3.4043000000000001</v>
      </c>
      <c r="I921" s="179">
        <v>-4.6381999999999994</v>
      </c>
      <c r="J921" s="179">
        <v>-3.2793999999999999</v>
      </c>
      <c r="K921" s="179">
        <v>9.7750000000000004E-2</v>
      </c>
      <c r="L921" s="179">
        <v>13.82095</v>
      </c>
      <c r="M921" s="179">
        <v>3.2364999999999999</v>
      </c>
      <c r="N921" s="179">
        <v>1.1369499999999999</v>
      </c>
      <c r="O921" s="179">
        <v>15.37945</v>
      </c>
      <c r="P921" s="179">
        <v>9.6840499999999992</v>
      </c>
      <c r="Q921" s="179">
        <v>14.47495</v>
      </c>
      <c r="R921" s="179">
        <v>15.483599999999999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44918</v>
      </c>
      <c r="E924" s="177">
        <v>18.050899999999999</v>
      </c>
      <c r="F924" s="177">
        <v>-5.2565999999999997</v>
      </c>
      <c r="G924" s="177">
        <v>6.7400000000000002E-2</v>
      </c>
      <c r="H924" s="177">
        <v>-4.1275000000000004</v>
      </c>
      <c r="I924" s="177">
        <v>4.2533000000000003</v>
      </c>
      <c r="J924" s="177">
        <v>4.9810999999999996</v>
      </c>
      <c r="K924" s="177">
        <v>8.9687999999999999</v>
      </c>
      <c r="L924" s="177">
        <v>7.7708000000000004</v>
      </c>
      <c r="M924" s="177">
        <v>1.9957</v>
      </c>
      <c r="N924" s="177">
        <v>0.44069999999999998</v>
      </c>
      <c r="O924" s="177">
        <v>4.3033999999999999</v>
      </c>
      <c r="P924" s="177">
        <v>5.8967999999999998</v>
      </c>
      <c r="Q924" s="177">
        <v>7.4245999999999999</v>
      </c>
      <c r="R924" s="177">
        <v>0.84599999999999997</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44918</v>
      </c>
      <c r="E925" s="177">
        <v>17.7104</v>
      </c>
      <c r="F925" s="177">
        <v>-5.5636999999999999</v>
      </c>
      <c r="G925" s="177">
        <v>-0.20610000000000001</v>
      </c>
      <c r="H925" s="177">
        <v>-4.3537999999999997</v>
      </c>
      <c r="I925" s="177">
        <v>4.0250000000000004</v>
      </c>
      <c r="J925" s="177">
        <v>4.7656000000000001</v>
      </c>
      <c r="K925" s="177">
        <v>8.7522000000000002</v>
      </c>
      <c r="L925" s="177">
        <v>7.5481999999999996</v>
      </c>
      <c r="M925" s="177">
        <v>1.7786999999999999</v>
      </c>
      <c r="N925" s="177">
        <v>0.2286</v>
      </c>
      <c r="O925" s="177">
        <v>4.0891999999999999</v>
      </c>
      <c r="P925" s="177">
        <v>5.6654999999999998</v>
      </c>
      <c r="Q925" s="177">
        <v>7.1768000000000001</v>
      </c>
      <c r="R925" s="177">
        <v>0.63360000000000005</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44918</v>
      </c>
      <c r="E926" s="177">
        <v>19.922899999999998</v>
      </c>
      <c r="F926" s="177">
        <v>-6.5941999999999998</v>
      </c>
      <c r="G926" s="177">
        <v>-1.0381</v>
      </c>
      <c r="H926" s="177">
        <v>-3.5831</v>
      </c>
      <c r="I926" s="177">
        <v>3.7743000000000002</v>
      </c>
      <c r="J926" s="177">
        <v>5.0282999999999998</v>
      </c>
      <c r="K926" s="177">
        <v>8.5181000000000004</v>
      </c>
      <c r="L926" s="177">
        <v>7.8864999999999998</v>
      </c>
      <c r="M926" s="177">
        <v>2.2286000000000001</v>
      </c>
      <c r="N926" s="177">
        <v>1.1464000000000001</v>
      </c>
      <c r="O926" s="177">
        <v>5.8136000000000001</v>
      </c>
      <c r="P926" s="177">
        <v>7.7964000000000002</v>
      </c>
      <c r="Q926" s="177">
        <v>8.6755999999999993</v>
      </c>
      <c r="R926" s="177">
        <v>2.1648999999999998</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44918</v>
      </c>
      <c r="E927" s="177">
        <v>20.286999999999999</v>
      </c>
      <c r="F927" s="177">
        <v>-6.4759000000000002</v>
      </c>
      <c r="G927" s="177">
        <v>-0.89949999999999997</v>
      </c>
      <c r="H927" s="177">
        <v>-3.4161999999999999</v>
      </c>
      <c r="I927" s="177">
        <v>3.9384000000000001</v>
      </c>
      <c r="J927" s="177">
        <v>5.1917</v>
      </c>
      <c r="K927" s="177">
        <v>8.6815999999999995</v>
      </c>
      <c r="L927" s="177">
        <v>8.0528999999999993</v>
      </c>
      <c r="M927" s="177">
        <v>2.3910999999999998</v>
      </c>
      <c r="N927" s="177">
        <v>1.3084</v>
      </c>
      <c r="O927" s="177">
        <v>5.9828999999999999</v>
      </c>
      <c r="P927" s="177">
        <v>7.9907000000000004</v>
      </c>
      <c r="Q927" s="177">
        <v>8.9135000000000009</v>
      </c>
      <c r="R927" s="177">
        <v>2.3283</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44918</v>
      </c>
      <c r="E928" s="177">
        <v>37.309100000000001</v>
      </c>
      <c r="F928" s="177">
        <v>-5.9667000000000003</v>
      </c>
      <c r="G928" s="177">
        <v>-0.29349999999999998</v>
      </c>
      <c r="H928" s="177">
        <v>-4.3846999999999996</v>
      </c>
      <c r="I928" s="177">
        <v>3.8631000000000002</v>
      </c>
      <c r="J928" s="177">
        <v>4.7271999999999998</v>
      </c>
      <c r="K928" s="177">
        <v>8.5510999999999999</v>
      </c>
      <c r="L928" s="177">
        <v>8.0361999999999991</v>
      </c>
      <c r="M928" s="177">
        <v>2.1349</v>
      </c>
      <c r="N928" s="177">
        <v>0.95109999999999995</v>
      </c>
      <c r="O928" s="177">
        <v>5.2678000000000003</v>
      </c>
      <c r="P928" s="177">
        <v>8.2309000000000001</v>
      </c>
      <c r="Q928" s="177">
        <v>9.0417000000000005</v>
      </c>
      <c r="R928" s="177">
        <v>1.5361</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44918</v>
      </c>
      <c r="E929" s="177">
        <v>36.887500000000003</v>
      </c>
      <c r="F929" s="177">
        <v>-6.1337999999999999</v>
      </c>
      <c r="G929" s="177">
        <v>-0.4617</v>
      </c>
      <c r="H929" s="177">
        <v>-4.5617999999999999</v>
      </c>
      <c r="I929" s="177">
        <v>3.6945999999999999</v>
      </c>
      <c r="J929" s="177">
        <v>4.5720999999999998</v>
      </c>
      <c r="K929" s="177">
        <v>8.4003999999999994</v>
      </c>
      <c r="L929" s="177">
        <v>7.8913000000000002</v>
      </c>
      <c r="M929" s="177">
        <v>1.9952000000000001</v>
      </c>
      <c r="N929" s="177">
        <v>0.8095</v>
      </c>
      <c r="O929" s="177">
        <v>5.1254</v>
      </c>
      <c r="P929" s="177">
        <v>8.1</v>
      </c>
      <c r="Q929" s="177">
        <v>6.4748000000000001</v>
      </c>
      <c r="R929" s="177">
        <v>1.3988</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44918</v>
      </c>
      <c r="E930" s="177">
        <v>53.380400000000002</v>
      </c>
      <c r="F930" s="177">
        <v>-11.2104</v>
      </c>
      <c r="G930" s="177">
        <v>1.0028999999999999</v>
      </c>
      <c r="H930" s="177">
        <v>-4.7234999999999996</v>
      </c>
      <c r="I930" s="177">
        <v>3.2812999999999999</v>
      </c>
      <c r="J930" s="177">
        <v>5.2005999999999997</v>
      </c>
      <c r="K930" s="177">
        <v>8.7827000000000002</v>
      </c>
      <c r="L930" s="177">
        <v>8.3818999999999999</v>
      </c>
      <c r="M930" s="177">
        <v>3.0638000000000001</v>
      </c>
      <c r="N930" s="177">
        <v>1.5815999999999999</v>
      </c>
      <c r="O930" s="177">
        <v>5.3716999999999997</v>
      </c>
      <c r="P930" s="177">
        <v>7.6448999999999998</v>
      </c>
      <c r="Q930" s="177">
        <v>8.9273000000000007</v>
      </c>
      <c r="R930" s="177">
        <v>2.3096000000000001</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1898</v>
      </c>
      <c r="C931" s="173">
        <v>101002</v>
      </c>
      <c r="D931" s="176">
        <v>44918</v>
      </c>
      <c r="E931" s="177">
        <v>51.7592</v>
      </c>
      <c r="F931" s="177">
        <v>-11.491</v>
      </c>
      <c r="G931" s="177">
        <v>0.70520000000000005</v>
      </c>
      <c r="H931" s="177">
        <v>-5.0321999999999996</v>
      </c>
      <c r="I931" s="177">
        <v>2.9752999999999998</v>
      </c>
      <c r="J931" s="177">
        <v>4.8901000000000003</v>
      </c>
      <c r="K931" s="177">
        <v>8.4659999999999993</v>
      </c>
      <c r="L931" s="177">
        <v>8.0601000000000003</v>
      </c>
      <c r="M931" s="177">
        <v>2.7480000000000002</v>
      </c>
      <c r="N931" s="177">
        <v>1.2682</v>
      </c>
      <c r="O931" s="177">
        <v>5.0486000000000004</v>
      </c>
      <c r="P931" s="177">
        <v>7.3041999999999998</v>
      </c>
      <c r="Q931" s="177">
        <v>7.7561</v>
      </c>
      <c r="R931" s="177">
        <v>1.9938</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-7.3365374999999995</v>
      </c>
      <c r="G932" s="179">
        <v>-0.14042499999999997</v>
      </c>
      <c r="H932" s="179">
        <v>-4.27285</v>
      </c>
      <c r="I932" s="179">
        <v>3.7256625000000008</v>
      </c>
      <c r="J932" s="179">
        <v>4.9195875000000004</v>
      </c>
      <c r="K932" s="179">
        <v>8.640112499999999</v>
      </c>
      <c r="L932" s="179">
        <v>7.9534875000000005</v>
      </c>
      <c r="M932" s="179">
        <v>2.2920000000000003</v>
      </c>
      <c r="N932" s="179">
        <v>0.96681250000000007</v>
      </c>
      <c r="O932" s="179">
        <v>5.1253250000000001</v>
      </c>
      <c r="P932" s="179">
        <v>7.3286750000000005</v>
      </c>
      <c r="Q932" s="179">
        <v>8.0488</v>
      </c>
      <c r="R932" s="179">
        <v>1.6513875</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-6.3048500000000001</v>
      </c>
      <c r="G933" s="179">
        <v>-0.24979999999999999</v>
      </c>
      <c r="H933" s="179">
        <v>-4.3692499999999992</v>
      </c>
      <c r="I933" s="179">
        <v>3.8187000000000002</v>
      </c>
      <c r="J933" s="179">
        <v>4.9356</v>
      </c>
      <c r="K933" s="179">
        <v>8.6163500000000006</v>
      </c>
      <c r="L933" s="179">
        <v>7.9637499999999992</v>
      </c>
      <c r="M933" s="179">
        <v>2.1817500000000001</v>
      </c>
      <c r="N933" s="179">
        <v>1.0487500000000001</v>
      </c>
      <c r="O933" s="179">
        <v>5.1966000000000001</v>
      </c>
      <c r="P933" s="179">
        <v>7.72065</v>
      </c>
      <c r="Q933" s="179">
        <v>8.2158499999999997</v>
      </c>
      <c r="R933" s="179">
        <v>1.76495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44918</v>
      </c>
      <c r="E936" s="177">
        <v>49.857599999999998</v>
      </c>
      <c r="F936" s="177">
        <v>-229.80959999999999</v>
      </c>
      <c r="G936" s="177">
        <v>-41.9255</v>
      </c>
      <c r="H936" s="177">
        <v>44.979100000000003</v>
      </c>
      <c r="I936" s="177">
        <v>39.058</v>
      </c>
      <c r="J936" s="177">
        <v>54.995800000000003</v>
      </c>
      <c r="K936" s="177">
        <v>41.203699999999998</v>
      </c>
      <c r="L936" s="177">
        <v>15.260199999999999</v>
      </c>
      <c r="M936" s="177">
        <v>5.8769</v>
      </c>
      <c r="N936" s="177">
        <v>12.774699999999999</v>
      </c>
      <c r="O936" s="177">
        <v>12.178800000000001</v>
      </c>
      <c r="P936" s="177">
        <v>13.036</v>
      </c>
      <c r="Q936" s="177">
        <v>7.1733000000000002</v>
      </c>
      <c r="R936" s="177">
        <v>4.3920000000000003</v>
      </c>
      <c r="S936" t="s">
        <v>1810</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44918</v>
      </c>
      <c r="E937" s="177">
        <v>16.368099999999998</v>
      </c>
      <c r="F937" s="177">
        <v>-564.66949999999997</v>
      </c>
      <c r="G937" s="177">
        <v>-102.59699999999999</v>
      </c>
      <c r="H937" s="177">
        <v>4.9743000000000004</v>
      </c>
      <c r="I937" s="177">
        <v>15.3329</v>
      </c>
      <c r="J937" s="177">
        <v>36.607199999999999</v>
      </c>
      <c r="K937" s="177">
        <v>32.862400000000001</v>
      </c>
      <c r="L937" s="177">
        <v>10.9711</v>
      </c>
      <c r="M937" s="177">
        <v>4.6879</v>
      </c>
      <c r="N937" s="177">
        <v>10.2608</v>
      </c>
      <c r="O937" s="177">
        <v>10.690899999999999</v>
      </c>
      <c r="P937" s="177">
        <v>12.2281</v>
      </c>
      <c r="Q937" s="177">
        <v>4.6828000000000003</v>
      </c>
      <c r="R937" s="177">
        <v>2.9733000000000001</v>
      </c>
      <c r="S937" t="s">
        <v>1810</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1706</v>
      </c>
      <c r="C938" s="173">
        <v>120546</v>
      </c>
      <c r="D938" s="176">
        <v>44918</v>
      </c>
      <c r="E938" s="177">
        <v>16.861999999999998</v>
      </c>
      <c r="F938" s="177">
        <v>-564.54169999999999</v>
      </c>
      <c r="G938" s="177">
        <v>-102.313</v>
      </c>
      <c r="H938" s="177">
        <v>5.3242000000000003</v>
      </c>
      <c r="I938" s="177">
        <v>15.694699999999999</v>
      </c>
      <c r="J938" s="177">
        <v>36.980400000000003</v>
      </c>
      <c r="K938" s="177">
        <v>33.247</v>
      </c>
      <c r="L938" s="177">
        <v>11.3714</v>
      </c>
      <c r="M938" s="177">
        <v>5.0547000000000004</v>
      </c>
      <c r="N938" s="177">
        <v>10.6365</v>
      </c>
      <c r="O938" s="177">
        <v>11.1167</v>
      </c>
      <c r="P938" s="177">
        <v>12.612</v>
      </c>
      <c r="Q938" s="177">
        <v>4.7308000000000003</v>
      </c>
      <c r="R938" s="177">
        <v>3.3748</v>
      </c>
      <c r="S938" t="s">
        <v>1810</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44918</v>
      </c>
      <c r="E939" s="177">
        <v>47.288699999999999</v>
      </c>
      <c r="F939" s="177">
        <v>-230.5539</v>
      </c>
      <c r="G939" s="177">
        <v>-42.074399999999997</v>
      </c>
      <c r="H939" s="177">
        <v>45.076700000000002</v>
      </c>
      <c r="I939" s="177">
        <v>39.110100000000003</v>
      </c>
      <c r="J939" s="177">
        <v>53.224699999999999</v>
      </c>
      <c r="K939" s="177">
        <v>40.778300000000002</v>
      </c>
      <c r="L939" s="177">
        <v>15.133599999999999</v>
      </c>
      <c r="M939" s="177">
        <v>5.9419000000000004</v>
      </c>
      <c r="N939" s="177">
        <v>12.836600000000001</v>
      </c>
      <c r="O939" s="177">
        <v>12.037000000000001</v>
      </c>
      <c r="P939" s="177">
        <v>13.0579</v>
      </c>
      <c r="Q939" s="177">
        <v>7.2365000000000004</v>
      </c>
      <c r="R939" s="177">
        <v>4.4307999999999996</v>
      </c>
      <c r="S939" t="s">
        <v>1810</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1707</v>
      </c>
      <c r="C940" s="173">
        <v>120473</v>
      </c>
      <c r="D940" s="176">
        <v>44918</v>
      </c>
      <c r="E940" s="177">
        <v>17.756799999999998</v>
      </c>
      <c r="F940" s="177">
        <v>-419.79250000000002</v>
      </c>
      <c r="G940" s="177">
        <v>-62.644199999999998</v>
      </c>
      <c r="H940" s="177">
        <v>32.6218</v>
      </c>
      <c r="I940" s="177">
        <v>15.196400000000001</v>
      </c>
      <c r="J940" s="177">
        <v>44.761800000000001</v>
      </c>
      <c r="K940" s="177">
        <v>31.776800000000001</v>
      </c>
      <c r="L940" s="177">
        <v>11.5892</v>
      </c>
      <c r="M940" s="177">
        <v>6.9074999999999998</v>
      </c>
      <c r="N940" s="177">
        <v>10.989699999999999</v>
      </c>
      <c r="O940" s="177">
        <v>11.663500000000001</v>
      </c>
      <c r="P940" s="177">
        <v>13.183299999999999</v>
      </c>
      <c r="Q940" s="177">
        <v>4.5023</v>
      </c>
      <c r="R940" s="177">
        <v>3.5213999999999999</v>
      </c>
      <c r="S940" t="s">
        <v>1810</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44918</v>
      </c>
      <c r="E941" s="177">
        <v>16.412500000000001</v>
      </c>
      <c r="F941" s="177">
        <v>-420.09870000000001</v>
      </c>
      <c r="G941" s="177">
        <v>-63.053100000000001</v>
      </c>
      <c r="H941" s="177">
        <v>32.190100000000001</v>
      </c>
      <c r="I941" s="177">
        <v>14.760899999999999</v>
      </c>
      <c r="J941" s="177">
        <v>44.315899999999999</v>
      </c>
      <c r="K941" s="177">
        <v>31.312799999999999</v>
      </c>
      <c r="L941" s="177">
        <v>11.1252</v>
      </c>
      <c r="M941" s="177">
        <v>6.6635999999999997</v>
      </c>
      <c r="N941" s="177">
        <v>10.699299999999999</v>
      </c>
      <c r="O941" s="177">
        <v>11.353999999999999</v>
      </c>
      <c r="P941" s="177">
        <v>12.813499999999999</v>
      </c>
      <c r="Q941" s="177">
        <v>4.5297999999999998</v>
      </c>
      <c r="R941" s="177">
        <v>3.2614999999999998</v>
      </c>
      <c r="S941" t="s">
        <v>1810</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1708</v>
      </c>
      <c r="C942" s="173">
        <v>119277</v>
      </c>
      <c r="D942" s="176">
        <v>44918</v>
      </c>
      <c r="E942" s="177">
        <v>16.815799999999999</v>
      </c>
      <c r="F942" s="177">
        <v>-178.6283</v>
      </c>
      <c r="G942" s="177">
        <v>91.7791</v>
      </c>
      <c r="H942" s="177">
        <v>92.754400000000004</v>
      </c>
      <c r="I942" s="177">
        <v>-24.2989</v>
      </c>
      <c r="J942" s="177">
        <v>44.317999999999998</v>
      </c>
      <c r="K942" s="177">
        <v>116.32680000000001</v>
      </c>
      <c r="L942" s="177">
        <v>3.4969000000000001</v>
      </c>
      <c r="M942" s="177">
        <v>-19.650200000000002</v>
      </c>
      <c r="N942" s="177">
        <v>-6.6845999999999997</v>
      </c>
      <c r="O942" s="177">
        <v>6.2504999999999997</v>
      </c>
      <c r="P942" s="177">
        <v>6.7964000000000002</v>
      </c>
      <c r="Q942" s="177">
        <v>-0.56579999999999997</v>
      </c>
      <c r="R942" s="177">
        <v>-8.2601999999999993</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44918</v>
      </c>
      <c r="E943" s="177">
        <v>15.988300000000001</v>
      </c>
      <c r="F943" s="177">
        <v>-179.4639</v>
      </c>
      <c r="G943" s="177">
        <v>91.080399999999997</v>
      </c>
      <c r="H943" s="177">
        <v>92.066199999999995</v>
      </c>
      <c r="I943" s="177">
        <v>-24.936499999999999</v>
      </c>
      <c r="J943" s="177">
        <v>43.638500000000001</v>
      </c>
      <c r="K943" s="177">
        <v>115.4614</v>
      </c>
      <c r="L943" s="177">
        <v>2.8020999999999998</v>
      </c>
      <c r="M943" s="177">
        <v>-20.2197</v>
      </c>
      <c r="N943" s="177">
        <v>-7.3324999999999996</v>
      </c>
      <c r="O943" s="177">
        <v>5.6002000000000001</v>
      </c>
      <c r="P943" s="177">
        <v>6.1839000000000004</v>
      </c>
      <c r="Q943" s="177">
        <v>3.1177999999999999</v>
      </c>
      <c r="R943" s="177">
        <v>-8.8826000000000001</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44918</v>
      </c>
      <c r="E944" s="177">
        <v>48.540500000000002</v>
      </c>
      <c r="F944" s="177">
        <v>-230.3629</v>
      </c>
      <c r="G944" s="177">
        <v>-42.0884</v>
      </c>
      <c r="H944" s="177">
        <v>44.9861</v>
      </c>
      <c r="I944" s="177">
        <v>39.021500000000003</v>
      </c>
      <c r="J944" s="177">
        <v>54.983800000000002</v>
      </c>
      <c r="K944" s="177">
        <v>41.359499999999997</v>
      </c>
      <c r="L944" s="177">
        <v>15.2103</v>
      </c>
      <c r="M944" s="177">
        <v>5.8457999999999997</v>
      </c>
      <c r="N944" s="177">
        <v>12.7462</v>
      </c>
      <c r="O944" s="177">
        <v>12.088100000000001</v>
      </c>
      <c r="P944" s="177">
        <v>12.782299999999999</v>
      </c>
      <c r="Q944" s="177">
        <v>8.3484999999999996</v>
      </c>
      <c r="R944" s="177">
        <v>4.3183999999999996</v>
      </c>
      <c r="S944" t="s">
        <v>1810</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44918</v>
      </c>
      <c r="E945" s="177">
        <v>17.002199999999998</v>
      </c>
      <c r="F945" s="177">
        <v>-159.23740000000001</v>
      </c>
      <c r="G945" s="177">
        <v>17.198499999999999</v>
      </c>
      <c r="H945" s="177">
        <v>70.905699999999996</v>
      </c>
      <c r="I945" s="177">
        <v>35.783700000000003</v>
      </c>
      <c r="J945" s="177">
        <v>52.343600000000002</v>
      </c>
      <c r="K945" s="177">
        <v>35.593499999999999</v>
      </c>
      <c r="L945" s="177">
        <v>13.5222</v>
      </c>
      <c r="M945" s="177">
        <v>6.4984999999999999</v>
      </c>
      <c r="N945" s="177">
        <v>11.5806</v>
      </c>
      <c r="O945" s="177">
        <v>11.4619</v>
      </c>
      <c r="P945" s="177">
        <v>12.3316</v>
      </c>
      <c r="Q945" s="177">
        <v>4.875</v>
      </c>
      <c r="R945" s="177">
        <v>3.2652000000000001</v>
      </c>
      <c r="S945" t="s">
        <v>1810</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1709</v>
      </c>
      <c r="C946" s="173">
        <v>119132</v>
      </c>
      <c r="D946" s="176">
        <v>44918</v>
      </c>
      <c r="E946" s="177">
        <v>17.660399999999999</v>
      </c>
      <c r="F946" s="177">
        <v>-158.8603</v>
      </c>
      <c r="G946" s="177">
        <v>17.593</v>
      </c>
      <c r="H946" s="177">
        <v>71.290800000000004</v>
      </c>
      <c r="I946" s="177">
        <v>36.130899999999997</v>
      </c>
      <c r="J946" s="177">
        <v>52.677300000000002</v>
      </c>
      <c r="K946" s="177">
        <v>36.001800000000003</v>
      </c>
      <c r="L946" s="177">
        <v>13.919700000000001</v>
      </c>
      <c r="M946" s="177">
        <v>6.8423999999999996</v>
      </c>
      <c r="N946" s="177">
        <v>11.9596</v>
      </c>
      <c r="O946" s="177">
        <v>11.892799999999999</v>
      </c>
      <c r="P946" s="177">
        <v>12.777799999999999</v>
      </c>
      <c r="Q946" s="177">
        <v>4.8468</v>
      </c>
      <c r="R946" s="177">
        <v>3.6415000000000002</v>
      </c>
      <c r="S946" t="s">
        <v>1810</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44918</v>
      </c>
      <c r="E947" s="177">
        <v>48.498100000000001</v>
      </c>
      <c r="F947" s="177">
        <v>-229.374</v>
      </c>
      <c r="G947" s="177">
        <v>-41.826099999999997</v>
      </c>
      <c r="H947" s="177">
        <v>45.036700000000003</v>
      </c>
      <c r="I947" s="177">
        <v>39.089399999999998</v>
      </c>
      <c r="J947" s="177">
        <v>54.987400000000001</v>
      </c>
      <c r="K947" s="177">
        <v>41.3994</v>
      </c>
      <c r="L947" s="177">
        <v>15.3118</v>
      </c>
      <c r="M947" s="177">
        <v>5.9223999999999997</v>
      </c>
      <c r="N947" s="177">
        <v>12.8535</v>
      </c>
      <c r="O947" s="177">
        <v>11.9003</v>
      </c>
      <c r="P947" s="177">
        <v>12.842000000000001</v>
      </c>
      <c r="Q947" s="177">
        <v>7.9245999999999999</v>
      </c>
      <c r="R947" s="177">
        <v>4.3731</v>
      </c>
      <c r="S947" t="s">
        <v>1810</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44918</v>
      </c>
      <c r="E948" s="177">
        <v>17.517299999999999</v>
      </c>
      <c r="F948" s="177">
        <v>-242.5813</v>
      </c>
      <c r="G948" s="177">
        <v>-10.8947</v>
      </c>
      <c r="H948" s="177">
        <v>68.762600000000006</v>
      </c>
      <c r="I948" s="177">
        <v>36.797499999999999</v>
      </c>
      <c r="J948" s="177">
        <v>50.973999999999997</v>
      </c>
      <c r="K948" s="177">
        <v>34.416499999999999</v>
      </c>
      <c r="L948" s="177">
        <v>13.0662</v>
      </c>
      <c r="M948" s="177">
        <v>6.3598999999999997</v>
      </c>
      <c r="N948" s="177">
        <v>11.177199999999999</v>
      </c>
      <c r="O948" s="177">
        <v>11.0411</v>
      </c>
      <c r="P948" s="177">
        <v>12.190200000000001</v>
      </c>
      <c r="Q948" s="177">
        <v>5.1288999999999998</v>
      </c>
      <c r="R948" s="177">
        <v>3.1911999999999998</v>
      </c>
      <c r="S948" t="s">
        <v>1810</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1710</v>
      </c>
      <c r="C949" s="173">
        <v>120685</v>
      </c>
      <c r="D949" s="176">
        <v>44918</v>
      </c>
      <c r="E949" s="177">
        <v>18.016400000000001</v>
      </c>
      <c r="F949" s="177">
        <v>-242.10300000000001</v>
      </c>
      <c r="G949" s="177">
        <v>-10.525700000000001</v>
      </c>
      <c r="H949" s="177">
        <v>69.150000000000006</v>
      </c>
      <c r="I949" s="177">
        <v>37.177599999999998</v>
      </c>
      <c r="J949" s="177">
        <v>51.342799999999997</v>
      </c>
      <c r="K949" s="177">
        <v>34.846299999999999</v>
      </c>
      <c r="L949" s="177">
        <v>13.503399999999999</v>
      </c>
      <c r="M949" s="177">
        <v>6.5671999999999997</v>
      </c>
      <c r="N949" s="177">
        <v>11.4642</v>
      </c>
      <c r="O949" s="177">
        <v>11.3872</v>
      </c>
      <c r="P949" s="177">
        <v>12.5596</v>
      </c>
      <c r="Q949" s="177">
        <v>4.7796000000000003</v>
      </c>
      <c r="R949" s="177">
        <v>3.5487000000000002</v>
      </c>
      <c r="S949" t="s">
        <v>1810</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44918</v>
      </c>
      <c r="E950" s="177">
        <v>5059.0499</v>
      </c>
      <c r="F950" s="177">
        <v>-233.11439999999999</v>
      </c>
      <c r="G950" s="177">
        <v>-42.345799999999997</v>
      </c>
      <c r="H950" s="177">
        <v>45.903599999999997</v>
      </c>
      <c r="I950" s="177">
        <v>39.868899999999996</v>
      </c>
      <c r="J950" s="177">
        <v>56.064700000000002</v>
      </c>
      <c r="K950" s="177">
        <v>42.280999999999999</v>
      </c>
      <c r="L950" s="177">
        <v>15.7401</v>
      </c>
      <c r="M950" s="177">
        <v>6.2312000000000003</v>
      </c>
      <c r="N950" s="177">
        <v>13.261799999999999</v>
      </c>
      <c r="O950" s="177">
        <v>12.1515</v>
      </c>
      <c r="P950" s="177">
        <v>13.147500000000001</v>
      </c>
      <c r="Q950" s="177">
        <v>5.1223000000000001</v>
      </c>
      <c r="R950" s="177">
        <v>4.6940999999999997</v>
      </c>
      <c r="S950" t="s">
        <v>1810</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44918</v>
      </c>
      <c r="E951" s="177">
        <v>14.696199999999999</v>
      </c>
      <c r="F951" s="177">
        <v>-65.697900000000004</v>
      </c>
      <c r="G951" s="177">
        <v>12.6797</v>
      </c>
      <c r="H951" s="177">
        <v>72.268299999999996</v>
      </c>
      <c r="I951" s="177">
        <v>43.741900000000001</v>
      </c>
      <c r="J951" s="177">
        <v>52.2911</v>
      </c>
      <c r="K951" s="177">
        <v>35.957999999999998</v>
      </c>
      <c r="L951" s="177">
        <v>10.9223</v>
      </c>
      <c r="M951" s="177">
        <v>8.2792999999999992</v>
      </c>
      <c r="N951" s="177">
        <v>11.638500000000001</v>
      </c>
      <c r="O951" s="177">
        <v>10.9779</v>
      </c>
      <c r="P951" s="177">
        <v>11.8035</v>
      </c>
      <c r="Q951" s="177">
        <v>3.7845</v>
      </c>
      <c r="R951" s="177">
        <v>3.2854999999999999</v>
      </c>
      <c r="S951" t="s">
        <v>1810</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1711</v>
      </c>
      <c r="C952" s="173">
        <v>118343</v>
      </c>
      <c r="D952" s="176">
        <v>44918</v>
      </c>
      <c r="E952" s="177">
        <v>15.327500000000001</v>
      </c>
      <c r="F952" s="177">
        <v>-65.369600000000005</v>
      </c>
      <c r="G952" s="177">
        <v>13.0319</v>
      </c>
      <c r="H952" s="177">
        <v>72.677400000000006</v>
      </c>
      <c r="I952" s="177">
        <v>44.161000000000001</v>
      </c>
      <c r="J952" s="177">
        <v>52.713099999999997</v>
      </c>
      <c r="K952" s="177">
        <v>36.404600000000002</v>
      </c>
      <c r="L952" s="177">
        <v>11.356400000000001</v>
      </c>
      <c r="M952" s="177">
        <v>8.7158999999999995</v>
      </c>
      <c r="N952" s="177">
        <v>12.097200000000001</v>
      </c>
      <c r="O952" s="177">
        <v>11.4176</v>
      </c>
      <c r="P952" s="177">
        <v>12.3079</v>
      </c>
      <c r="Q952" s="177">
        <v>4.3743999999999996</v>
      </c>
      <c r="R952" s="177">
        <v>3.7004999999999999</v>
      </c>
      <c r="S952" t="s">
        <v>1810</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44918</v>
      </c>
      <c r="E953" s="177">
        <v>4924.4315999999999</v>
      </c>
      <c r="F953" s="177">
        <v>-230.73670000000001</v>
      </c>
      <c r="G953" s="177">
        <v>-42.011099999999999</v>
      </c>
      <c r="H953" s="177">
        <v>45.2622</v>
      </c>
      <c r="I953" s="177">
        <v>39.252099999999999</v>
      </c>
      <c r="J953" s="177">
        <v>55.261699999999998</v>
      </c>
      <c r="K953" s="177">
        <v>41.632100000000001</v>
      </c>
      <c r="L953" s="177">
        <v>15.344099999999999</v>
      </c>
      <c r="M953" s="177">
        <v>5.9524999999999997</v>
      </c>
      <c r="N953" s="177">
        <v>12.892899999999999</v>
      </c>
      <c r="O953" s="177">
        <v>12.204000000000001</v>
      </c>
      <c r="P953" s="177">
        <v>13.081200000000001</v>
      </c>
      <c r="Q953" s="177">
        <v>8.7546999999999997</v>
      </c>
      <c r="R953" s="177">
        <v>4.4417999999999997</v>
      </c>
      <c r="S953" t="s">
        <v>1810</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44918</v>
      </c>
      <c r="E954" s="177">
        <v>16.122599999999998</v>
      </c>
      <c r="F954" s="177">
        <v>-11.7685</v>
      </c>
      <c r="G954" s="177">
        <v>-72.6126</v>
      </c>
      <c r="H954" s="177">
        <v>64.9649</v>
      </c>
      <c r="I954" s="177">
        <v>36.416899999999998</v>
      </c>
      <c r="J954" s="177">
        <v>55.642699999999998</v>
      </c>
      <c r="K954" s="177">
        <v>37.301499999999997</v>
      </c>
      <c r="L954" s="177">
        <v>12.414400000000001</v>
      </c>
      <c r="M954" s="177">
        <v>7.3098999999999998</v>
      </c>
      <c r="N954" s="177">
        <v>13.132300000000001</v>
      </c>
      <c r="O954" s="177">
        <v>11.4093</v>
      </c>
      <c r="P954" s="177">
        <v>12.6006</v>
      </c>
      <c r="Q954" s="177">
        <v>4.4142000000000001</v>
      </c>
      <c r="R954" s="177">
        <v>3.2892999999999999</v>
      </c>
      <c r="S954" t="s">
        <v>1810</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1712</v>
      </c>
      <c r="C955" s="173">
        <v>120531</v>
      </c>
      <c r="D955" s="176">
        <v>44918</v>
      </c>
      <c r="E955" s="177">
        <v>16.623100000000001</v>
      </c>
      <c r="F955" s="177">
        <v>-11.633699999999999</v>
      </c>
      <c r="G955" s="177">
        <v>-72.247399999999999</v>
      </c>
      <c r="H955" s="177">
        <v>65.267499999999998</v>
      </c>
      <c r="I955" s="177">
        <v>36.707999999999998</v>
      </c>
      <c r="J955" s="177">
        <v>55.9559</v>
      </c>
      <c r="K955" s="177">
        <v>37.613500000000002</v>
      </c>
      <c r="L955" s="177">
        <v>12.736700000000001</v>
      </c>
      <c r="M955" s="177">
        <v>7.6456</v>
      </c>
      <c r="N955" s="177">
        <v>13.4977</v>
      </c>
      <c r="O955" s="177">
        <v>11.8294</v>
      </c>
      <c r="P955" s="177">
        <v>13.007300000000001</v>
      </c>
      <c r="Q955" s="177">
        <v>4.7015000000000002</v>
      </c>
      <c r="R955" s="177">
        <v>3.6616</v>
      </c>
      <c r="S955" t="s">
        <v>1810</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44918</v>
      </c>
      <c r="E956" s="177">
        <v>47.377000000000002</v>
      </c>
      <c r="F956" s="177">
        <v>-230.12690000000001</v>
      </c>
      <c r="G956" s="177">
        <v>-42.0473</v>
      </c>
      <c r="H956" s="177">
        <v>44.936</v>
      </c>
      <c r="I956" s="177">
        <v>39.002099999999999</v>
      </c>
      <c r="J956" s="177">
        <v>54.930700000000002</v>
      </c>
      <c r="K956" s="177">
        <v>41.327199999999998</v>
      </c>
      <c r="L956" s="177">
        <v>15.224600000000001</v>
      </c>
      <c r="M956" s="177">
        <v>5.8662000000000001</v>
      </c>
      <c r="N956" s="177">
        <v>12.7742</v>
      </c>
      <c r="O956" s="177">
        <v>12.074400000000001</v>
      </c>
      <c r="P956" s="177">
        <v>12.981400000000001</v>
      </c>
      <c r="Q956" s="177">
        <v>11.5357</v>
      </c>
      <c r="R956" s="177">
        <v>4.3555999999999999</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44918</v>
      </c>
      <c r="E957" s="177">
        <v>21.908100000000001</v>
      </c>
      <c r="F957" s="177">
        <v>-244.26339999999999</v>
      </c>
      <c r="G957" s="177">
        <v>20.136900000000001</v>
      </c>
      <c r="H957" s="177">
        <v>65.137</v>
      </c>
      <c r="I957" s="177">
        <v>44.221499999999999</v>
      </c>
      <c r="J957" s="177">
        <v>49.116199999999999</v>
      </c>
      <c r="K957" s="177">
        <v>36.279000000000003</v>
      </c>
      <c r="L957" s="177">
        <v>12.6035</v>
      </c>
      <c r="M957" s="177">
        <v>7.3956</v>
      </c>
      <c r="N957" s="177">
        <v>10.620699999999999</v>
      </c>
      <c r="O957" s="177">
        <v>11.184200000000001</v>
      </c>
      <c r="P957" s="177">
        <v>12.7089</v>
      </c>
      <c r="Q957" s="177">
        <v>6.8986999999999998</v>
      </c>
      <c r="R957" s="177">
        <v>3.0781000000000001</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1713</v>
      </c>
      <c r="C958" s="173">
        <v>119781</v>
      </c>
      <c r="D958" s="176">
        <v>44918</v>
      </c>
      <c r="E958" s="177">
        <v>22.877700000000001</v>
      </c>
      <c r="F958" s="177">
        <v>-244.0549</v>
      </c>
      <c r="G958" s="177">
        <v>20.5093</v>
      </c>
      <c r="H958" s="177">
        <v>65.496200000000002</v>
      </c>
      <c r="I958" s="177">
        <v>44.590200000000003</v>
      </c>
      <c r="J958" s="177">
        <v>49.4833</v>
      </c>
      <c r="K958" s="177">
        <v>36.664499999999997</v>
      </c>
      <c r="L958" s="177">
        <v>12.981400000000001</v>
      </c>
      <c r="M958" s="177">
        <v>7.7756999999999996</v>
      </c>
      <c r="N958" s="177">
        <v>11.0169</v>
      </c>
      <c r="O958" s="177">
        <v>11.6081</v>
      </c>
      <c r="P958" s="177">
        <v>13.168100000000001</v>
      </c>
      <c r="Q958" s="177">
        <v>4.8308999999999997</v>
      </c>
      <c r="R958" s="177">
        <v>3.4716</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44918</v>
      </c>
      <c r="E959" s="177">
        <v>47.2014</v>
      </c>
      <c r="F959" s="177">
        <v>-232.3519</v>
      </c>
      <c r="G959" s="177">
        <v>-42.663899999999998</v>
      </c>
      <c r="H959" s="177">
        <v>45.115900000000003</v>
      </c>
      <c r="I959" s="177">
        <v>39.1096</v>
      </c>
      <c r="J959" s="177">
        <v>55.197800000000001</v>
      </c>
      <c r="K959" s="177">
        <v>41.465800000000002</v>
      </c>
      <c r="L959" s="177">
        <v>15.1036</v>
      </c>
      <c r="M959" s="177">
        <v>5.6959999999999997</v>
      </c>
      <c r="N959" s="177">
        <v>12.647399999999999</v>
      </c>
      <c r="O959" s="177">
        <v>11.8398</v>
      </c>
      <c r="P959" s="177">
        <v>12.7569</v>
      </c>
      <c r="Q959" s="177">
        <v>10.7064</v>
      </c>
      <c r="R959" s="177">
        <v>4.1295999999999999</v>
      </c>
      <c r="S959" t="s">
        <v>1810</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44918</v>
      </c>
      <c r="E960" s="177">
        <v>21.7515</v>
      </c>
      <c r="F960" s="177">
        <v>-140.7466</v>
      </c>
      <c r="G960" s="177">
        <v>-16.0321</v>
      </c>
      <c r="H960" s="177">
        <v>66.275599999999997</v>
      </c>
      <c r="I960" s="177">
        <v>32.375900000000001</v>
      </c>
      <c r="J960" s="177">
        <v>51.778100000000002</v>
      </c>
      <c r="K960" s="177">
        <v>35.880000000000003</v>
      </c>
      <c r="L960" s="177">
        <v>12.977399999999999</v>
      </c>
      <c r="M960" s="177">
        <v>6.4100999999999999</v>
      </c>
      <c r="N960" s="177">
        <v>11.530099999999999</v>
      </c>
      <c r="O960" s="177">
        <v>11.129</v>
      </c>
      <c r="P960" s="177">
        <v>12.110799999999999</v>
      </c>
      <c r="Q960" s="177">
        <v>6.8040000000000003</v>
      </c>
      <c r="R960" s="177">
        <v>3.0985</v>
      </c>
      <c r="S960" t="s">
        <v>1810</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1714</v>
      </c>
      <c r="C961" s="173">
        <v>118663</v>
      </c>
      <c r="D961" s="176">
        <v>44918</v>
      </c>
      <c r="E961" s="177">
        <v>22.618500000000001</v>
      </c>
      <c r="F961" s="177">
        <v>-140.4965</v>
      </c>
      <c r="G961" s="177">
        <v>-15.794</v>
      </c>
      <c r="H961" s="177">
        <v>66.540000000000006</v>
      </c>
      <c r="I961" s="177">
        <v>32.643599999999999</v>
      </c>
      <c r="J961" s="177">
        <v>52.041800000000002</v>
      </c>
      <c r="K961" s="177">
        <v>36.145600000000002</v>
      </c>
      <c r="L961" s="177">
        <v>13.2492</v>
      </c>
      <c r="M961" s="177">
        <v>6.6890000000000001</v>
      </c>
      <c r="N961" s="177">
        <v>11.830500000000001</v>
      </c>
      <c r="O961" s="177">
        <v>11.460900000000001</v>
      </c>
      <c r="P961" s="177">
        <v>12.508900000000001</v>
      </c>
      <c r="Q961" s="177">
        <v>4.6334</v>
      </c>
      <c r="R961" s="177">
        <v>3.3963000000000001</v>
      </c>
      <c r="S961" t="s">
        <v>1810</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44918</v>
      </c>
      <c r="E962" s="177">
        <v>46.999299999999998</v>
      </c>
      <c r="F962" s="177">
        <v>-232.50129999999999</v>
      </c>
      <c r="G962" s="177">
        <v>-42.641100000000002</v>
      </c>
      <c r="H962" s="177">
        <v>45.176099999999998</v>
      </c>
      <c r="I962" s="177">
        <v>39.177399999999999</v>
      </c>
      <c r="J962" s="177">
        <v>55.3187</v>
      </c>
      <c r="K962" s="177">
        <v>41.6678</v>
      </c>
      <c r="L962" s="177">
        <v>15.292400000000001</v>
      </c>
      <c r="M962" s="177">
        <v>5.7763</v>
      </c>
      <c r="N962" s="177">
        <v>12.7263</v>
      </c>
      <c r="O962" s="177">
        <v>11.8916</v>
      </c>
      <c r="P962" s="177">
        <v>12.805999999999999</v>
      </c>
      <c r="Q962" s="177">
        <v>9.7217000000000002</v>
      </c>
      <c r="R962" s="177">
        <v>4.2032999999999996</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44918</v>
      </c>
      <c r="E963" s="177">
        <v>21.5152</v>
      </c>
      <c r="F963" s="177">
        <v>-187.8459</v>
      </c>
      <c r="G963" s="177">
        <v>-18.4635</v>
      </c>
      <c r="H963" s="177">
        <v>62.442100000000003</v>
      </c>
      <c r="I963" s="177">
        <v>31.146599999999999</v>
      </c>
      <c r="J963" s="177">
        <v>50.417900000000003</v>
      </c>
      <c r="K963" s="177">
        <v>36.389600000000002</v>
      </c>
      <c r="L963" s="177">
        <v>13.049300000000001</v>
      </c>
      <c r="M963" s="177">
        <v>6.6702000000000004</v>
      </c>
      <c r="N963" s="177">
        <v>11.9872</v>
      </c>
      <c r="O963" s="177">
        <v>11.388</v>
      </c>
      <c r="P963" s="177">
        <v>12.449199999999999</v>
      </c>
      <c r="Q963" s="177">
        <v>6.8246000000000002</v>
      </c>
      <c r="R963" s="177">
        <v>3.3752</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1715</v>
      </c>
      <c r="C964" s="173">
        <v>141064</v>
      </c>
      <c r="D964" s="176">
        <v>44918</v>
      </c>
      <c r="E964" s="177">
        <v>21.363199999999999</v>
      </c>
      <c r="F964" s="177">
        <v>-187.99189999999999</v>
      </c>
      <c r="G964" s="177">
        <v>-18.5947</v>
      </c>
      <c r="H964" s="177">
        <v>62.316800000000001</v>
      </c>
      <c r="I964" s="177">
        <v>30.995999999999999</v>
      </c>
      <c r="J964" s="177">
        <v>50.266500000000001</v>
      </c>
      <c r="K964" s="177">
        <v>36.227600000000002</v>
      </c>
      <c r="L964" s="177">
        <v>12.889799999999999</v>
      </c>
      <c r="M964" s="177">
        <v>6.5125000000000002</v>
      </c>
      <c r="N964" s="177">
        <v>11.8188</v>
      </c>
      <c r="O964" s="177">
        <v>11.248799999999999</v>
      </c>
      <c r="P964" s="177">
        <v>12.3109</v>
      </c>
      <c r="Q964" s="177">
        <v>6.7054</v>
      </c>
      <c r="R964" s="177">
        <v>3.2208000000000001</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2006</v>
      </c>
      <c r="C965" s="173">
        <v>111954</v>
      </c>
      <c r="D965" s="176">
        <v>44918</v>
      </c>
      <c r="E965" s="177">
        <v>48.626199999999997</v>
      </c>
      <c r="F965" s="177">
        <v>-230.923</v>
      </c>
      <c r="G965" s="177">
        <v>-42.262900000000002</v>
      </c>
      <c r="H965" s="177">
        <v>44.993400000000001</v>
      </c>
      <c r="I965" s="177">
        <v>39.0732</v>
      </c>
      <c r="J965" s="177">
        <v>55.065600000000003</v>
      </c>
      <c r="K965" s="177">
        <v>41.400500000000001</v>
      </c>
      <c r="L965" s="177">
        <v>15.203799999999999</v>
      </c>
      <c r="M965" s="177">
        <v>5.8179999999999996</v>
      </c>
      <c r="N965" s="177">
        <v>12.7593</v>
      </c>
      <c r="O965" s="177">
        <v>12.1031</v>
      </c>
      <c r="P965" s="177">
        <v>12.944599999999999</v>
      </c>
      <c r="Q965" s="177">
        <v>9.2270000000000003</v>
      </c>
      <c r="R965" s="177">
        <v>4.3555999999999999</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1716</v>
      </c>
      <c r="C966" s="173">
        <v>119788</v>
      </c>
      <c r="D966" s="176">
        <v>44918</v>
      </c>
      <c r="E966" s="177">
        <v>17.129000000000001</v>
      </c>
      <c r="F966" s="177">
        <v>-333.39409999999998</v>
      </c>
      <c r="G966" s="177">
        <v>-45.853700000000003</v>
      </c>
      <c r="H966" s="177">
        <v>24.006399999999999</v>
      </c>
      <c r="I966" s="177">
        <v>27.4239</v>
      </c>
      <c r="J966" s="177">
        <v>48.059399999999997</v>
      </c>
      <c r="K966" s="177">
        <v>35.8536</v>
      </c>
      <c r="L966" s="177">
        <v>12.2401</v>
      </c>
      <c r="M966" s="177">
        <v>6.9595000000000002</v>
      </c>
      <c r="N966" s="177">
        <v>11.638299999999999</v>
      </c>
      <c r="O966" s="177">
        <v>11.5221</v>
      </c>
      <c r="P966" s="177">
        <v>12.7569</v>
      </c>
      <c r="Q966" s="177">
        <v>4.7702</v>
      </c>
      <c r="R966" s="177">
        <v>3.3408000000000002</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44918</v>
      </c>
      <c r="E967" s="177">
        <v>16.459599999999998</v>
      </c>
      <c r="F967" s="177">
        <v>-333.548</v>
      </c>
      <c r="G967" s="177">
        <v>-46.0976</v>
      </c>
      <c r="H967" s="177">
        <v>23.676400000000001</v>
      </c>
      <c r="I967" s="177">
        <v>27.1114</v>
      </c>
      <c r="J967" s="177">
        <v>47.734999999999999</v>
      </c>
      <c r="K967" s="177">
        <v>35.5105</v>
      </c>
      <c r="L967" s="177">
        <v>11.9049</v>
      </c>
      <c r="M967" s="177">
        <v>6.6311</v>
      </c>
      <c r="N967" s="177">
        <v>11.2737</v>
      </c>
      <c r="O967" s="177">
        <v>11.1089</v>
      </c>
      <c r="P967" s="177">
        <v>12.3194</v>
      </c>
      <c r="Q967" s="177">
        <v>4.5137</v>
      </c>
      <c r="R967" s="177">
        <v>2.9826000000000001</v>
      </c>
      <c r="S967" t="s">
        <v>1810</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44918</v>
      </c>
      <c r="E968" s="177">
        <v>47.2532</v>
      </c>
      <c r="F968" s="177">
        <v>-233.4716</v>
      </c>
      <c r="G968" s="177">
        <v>-42.6173</v>
      </c>
      <c r="H968" s="177">
        <v>45.649799999999999</v>
      </c>
      <c r="I968" s="177">
        <v>39.606099999999998</v>
      </c>
      <c r="J968" s="177">
        <v>55.796100000000003</v>
      </c>
      <c r="K968" s="177">
        <v>41.799300000000002</v>
      </c>
      <c r="L968" s="177">
        <v>15.054</v>
      </c>
      <c r="M968" s="177">
        <v>5.4744999999999999</v>
      </c>
      <c r="N968" s="177">
        <v>12.489699999999999</v>
      </c>
      <c r="O968" s="177">
        <v>11.6157</v>
      </c>
      <c r="P968" s="177">
        <v>12.7096</v>
      </c>
      <c r="Q968" s="177">
        <v>10.785</v>
      </c>
      <c r="R968" s="177">
        <v>3.9007000000000001</v>
      </c>
      <c r="S968" t="s">
        <v>1810</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-231.51860000000002</v>
      </c>
      <c r="G969" s="179">
        <v>-25.400554545454543</v>
      </c>
      <c r="H969" s="179">
        <v>52.976493939393926</v>
      </c>
      <c r="I969" s="179">
        <v>30.925590909090907</v>
      </c>
      <c r="J969" s="179">
        <v>50.887499999999996</v>
      </c>
      <c r="K969" s="179">
        <v>42.254178787878786</v>
      </c>
      <c r="L969" s="179">
        <v>12.805190909090907</v>
      </c>
      <c r="M969" s="179">
        <v>4.8820575757575764</v>
      </c>
      <c r="N969" s="179">
        <v>10.836221212121211</v>
      </c>
      <c r="O969" s="179">
        <v>11.237190909090909</v>
      </c>
      <c r="P969" s="179">
        <v>12.299218181818176</v>
      </c>
      <c r="Q969" s="179">
        <v>6.0733090909090901</v>
      </c>
      <c r="R969" s="179">
        <v>2.9433515151515151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-230.5539</v>
      </c>
      <c r="G970" s="179">
        <v>-42.011099999999999</v>
      </c>
      <c r="H970" s="179">
        <v>45.903599999999997</v>
      </c>
      <c r="I970" s="179">
        <v>36.797499999999999</v>
      </c>
      <c r="J970" s="179">
        <v>52.2911</v>
      </c>
      <c r="K970" s="179">
        <v>36.404600000000002</v>
      </c>
      <c r="L970" s="179">
        <v>13.049300000000001</v>
      </c>
      <c r="M970" s="179">
        <v>6.4100999999999999</v>
      </c>
      <c r="N970" s="179">
        <v>11.830500000000001</v>
      </c>
      <c r="O970" s="179">
        <v>11.4619</v>
      </c>
      <c r="P970" s="179">
        <v>12.7096</v>
      </c>
      <c r="Q970" s="179">
        <v>4.875</v>
      </c>
      <c r="R970" s="179">
        <v>3.4716</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2066</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2067</v>
      </c>
      <c r="B973" s="173" t="s">
        <v>1992</v>
      </c>
      <c r="C973" s="173">
        <v>148572</v>
      </c>
      <c r="D973" s="176">
        <v>44918</v>
      </c>
      <c r="E973" s="177">
        <v>29.727</v>
      </c>
      <c r="F973" s="177">
        <v>-1.8279000000000001</v>
      </c>
      <c r="G973" s="177">
        <v>-2.9828999999999999</v>
      </c>
      <c r="H973" s="177">
        <v>-2.4857999999999998</v>
      </c>
      <c r="I973" s="177">
        <v>-3.6030000000000002</v>
      </c>
      <c r="J973" s="177">
        <v>-2.1945000000000001</v>
      </c>
      <c r="K973" s="177">
        <v>3.0184000000000002</v>
      </c>
      <c r="L973" s="177">
        <v>13.652699999999999</v>
      </c>
      <c r="M973" s="177">
        <v>1.8466</v>
      </c>
      <c r="N973" s="177">
        <v>1.7490000000000001</v>
      </c>
      <c r="O973" s="177"/>
      <c r="P973" s="177"/>
      <c r="Q973" s="177">
        <v>14.688700000000001</v>
      </c>
      <c r="R973" s="177">
        <v>12.528700000000001</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-1.8279000000000001</v>
      </c>
      <c r="G974" s="179">
        <v>-2.9828999999999999</v>
      </c>
      <c r="H974" s="179">
        <v>-2.4857999999999998</v>
      </c>
      <c r="I974" s="179">
        <v>-3.6030000000000002</v>
      </c>
      <c r="J974" s="179">
        <v>-2.1945000000000001</v>
      </c>
      <c r="K974" s="179">
        <v>3.0184000000000002</v>
      </c>
      <c r="L974" s="179">
        <v>13.652699999999999</v>
      </c>
      <c r="M974" s="179">
        <v>1.8466</v>
      </c>
      <c r="N974" s="179">
        <v>1.7490000000000001</v>
      </c>
      <c r="O974" s="179" t="e">
        <v>#DIV/0!</v>
      </c>
      <c r="P974" s="179" t="e">
        <v>#DIV/0!</v>
      </c>
      <c r="Q974" s="179">
        <v>14.688700000000001</v>
      </c>
      <c r="R974" s="179">
        <v>12.528700000000001</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-1.8279000000000001</v>
      </c>
      <c r="G975" s="179">
        <v>-2.9828999999999999</v>
      </c>
      <c r="H975" s="179">
        <v>-2.4857999999999998</v>
      </c>
      <c r="I975" s="179">
        <v>-3.6030000000000002</v>
      </c>
      <c r="J975" s="179">
        <v>-2.1945000000000001</v>
      </c>
      <c r="K975" s="179">
        <v>3.0184000000000002</v>
      </c>
      <c r="L975" s="179">
        <v>13.652699999999999</v>
      </c>
      <c r="M975" s="179">
        <v>1.8466</v>
      </c>
      <c r="N975" s="179">
        <v>1.7490000000000001</v>
      </c>
      <c r="O975" s="179" t="e">
        <v>#NUM!</v>
      </c>
      <c r="P975" s="179" t="e">
        <v>#NUM!</v>
      </c>
      <c r="Q975" s="179">
        <v>14.688700000000001</v>
      </c>
      <c r="R975" s="179">
        <v>12.528700000000001</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1717</v>
      </c>
      <c r="C978" s="173">
        <v>100033</v>
      </c>
      <c r="D978" s="176">
        <v>44918</v>
      </c>
      <c r="E978" s="177">
        <v>708.62211828927002</v>
      </c>
      <c r="F978" s="177">
        <v>-2.4979</v>
      </c>
      <c r="G978" s="177">
        <v>-3.9958</v>
      </c>
      <c r="H978" s="177">
        <v>-3.6177000000000001</v>
      </c>
      <c r="I978" s="177">
        <v>-5.0339999999999998</v>
      </c>
      <c r="J978" s="177">
        <v>-3.9015</v>
      </c>
      <c r="K978" s="177">
        <v>-3.2254999999999998</v>
      </c>
      <c r="L978" s="177">
        <v>10.4375</v>
      </c>
      <c r="M978" s="177">
        <v>-7.8654000000000002</v>
      </c>
      <c r="N978" s="177">
        <v>-13.1325</v>
      </c>
      <c r="O978" s="177">
        <v>11.5403</v>
      </c>
      <c r="P978" s="177">
        <v>5.4675000000000002</v>
      </c>
      <c r="Q978" s="177">
        <v>16.7926</v>
      </c>
      <c r="R978" s="177">
        <v>9.5906000000000002</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1718</v>
      </c>
      <c r="C979" s="173">
        <v>119436</v>
      </c>
      <c r="D979" s="176">
        <v>44918</v>
      </c>
      <c r="E979" s="177">
        <v>639.96</v>
      </c>
      <c r="F979" s="177">
        <v>-2.4971000000000001</v>
      </c>
      <c r="G979" s="177">
        <v>-3.9921000000000002</v>
      </c>
      <c r="H979" s="177">
        <v>-3.6044999999999998</v>
      </c>
      <c r="I979" s="177">
        <v>-5.0053000000000001</v>
      </c>
      <c r="J979" s="177">
        <v>-3.8391999999999999</v>
      </c>
      <c r="K979" s="177">
        <v>-3.0230999999999999</v>
      </c>
      <c r="L979" s="177">
        <v>10.909700000000001</v>
      </c>
      <c r="M979" s="177">
        <v>-7.2709999999999999</v>
      </c>
      <c r="N979" s="177">
        <v>-12.3787</v>
      </c>
      <c r="O979" s="177">
        <v>12.533300000000001</v>
      </c>
      <c r="P979" s="177">
        <v>6.4615</v>
      </c>
      <c r="Q979" s="177">
        <v>14.6305</v>
      </c>
      <c r="R979" s="177">
        <v>10.5366</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1793</v>
      </c>
      <c r="C980" s="173">
        <v>100034</v>
      </c>
      <c r="D980" s="176">
        <v>44918</v>
      </c>
      <c r="E980" s="177">
        <v>701.47272027664496</v>
      </c>
      <c r="F980" s="177">
        <v>-2.4969999999999999</v>
      </c>
      <c r="G980" s="177">
        <v>-3.9942000000000002</v>
      </c>
      <c r="H980" s="177">
        <v>-3.6242000000000001</v>
      </c>
      <c r="I980" s="177">
        <v>-5.0357000000000003</v>
      </c>
      <c r="J980" s="177">
        <v>-3.9062999999999999</v>
      </c>
      <c r="K980" s="177">
        <v>-3.2246000000000001</v>
      </c>
      <c r="L980" s="177">
        <v>10.440200000000001</v>
      </c>
      <c r="M980" s="177">
        <v>-7.8665000000000003</v>
      </c>
      <c r="N980" s="177">
        <v>-13.1313</v>
      </c>
      <c r="O980" s="177">
        <v>11.538399999999999</v>
      </c>
      <c r="P980" s="177">
        <v>5.1483999999999996</v>
      </c>
      <c r="Q980" s="177">
        <v>16.491</v>
      </c>
      <c r="R980" s="177">
        <v>9.5902999999999992</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1794</v>
      </c>
      <c r="C981" s="173">
        <v>119433</v>
      </c>
      <c r="D981" s="176">
        <v>44918</v>
      </c>
      <c r="E981" s="177">
        <v>305.943968114271</v>
      </c>
      <c r="F981" s="177">
        <v>-2.4971999999999999</v>
      </c>
      <c r="G981" s="177">
        <v>-3.9891000000000001</v>
      </c>
      <c r="H981" s="177">
        <v>-3.6027999999999998</v>
      </c>
      <c r="I981" s="177">
        <v>-5.0042</v>
      </c>
      <c r="J981" s="177">
        <v>-3.8372999999999999</v>
      </c>
      <c r="K981" s="177">
        <v>-3.0175000000000001</v>
      </c>
      <c r="L981" s="177">
        <v>10.914899999999999</v>
      </c>
      <c r="M981" s="177">
        <v>-7.2697000000000003</v>
      </c>
      <c r="N981" s="177">
        <v>-12.373699999999999</v>
      </c>
      <c r="O981" s="177">
        <v>12.536199999999999</v>
      </c>
      <c r="P981" s="177">
        <v>6.3156999999999996</v>
      </c>
      <c r="Q981" s="177">
        <v>14.549099999999999</v>
      </c>
      <c r="R981" s="177">
        <v>10.5397</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44918</v>
      </c>
      <c r="E982" s="177">
        <v>20.32</v>
      </c>
      <c r="F982" s="177">
        <v>-2.2606999999999999</v>
      </c>
      <c r="G982" s="177">
        <v>-4.0603999999999996</v>
      </c>
      <c r="H982" s="177">
        <v>-4.1056999999999997</v>
      </c>
      <c r="I982" s="177">
        <v>-4.6456999999999997</v>
      </c>
      <c r="J982" s="177">
        <v>-3.2381000000000002</v>
      </c>
      <c r="K982" s="177">
        <v>-5.4884000000000004</v>
      </c>
      <c r="L982" s="177">
        <v>9.0714000000000006</v>
      </c>
      <c r="M982" s="177">
        <v>-5.0467000000000004</v>
      </c>
      <c r="N982" s="177">
        <v>-7.7202999999999999</v>
      </c>
      <c r="O982" s="177">
        <v>18.648499999999999</v>
      </c>
      <c r="P982" s="177"/>
      <c r="Q982" s="177">
        <v>18.5213</v>
      </c>
      <c r="R982" s="177">
        <v>16.158100000000001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44918</v>
      </c>
      <c r="E983" s="177">
        <v>18.989999999999998</v>
      </c>
      <c r="F983" s="177">
        <v>-2.2645</v>
      </c>
      <c r="G983" s="177">
        <v>-4.0909000000000004</v>
      </c>
      <c r="H983" s="177">
        <v>-4.0909000000000004</v>
      </c>
      <c r="I983" s="177">
        <v>-4.7164999999999999</v>
      </c>
      <c r="J983" s="177">
        <v>-3.3588</v>
      </c>
      <c r="K983" s="177">
        <v>-5.8036000000000003</v>
      </c>
      <c r="L983" s="177">
        <v>8.3285999999999998</v>
      </c>
      <c r="M983" s="177">
        <v>-6.0366</v>
      </c>
      <c r="N983" s="177">
        <v>-9.0517000000000003</v>
      </c>
      <c r="O983" s="177">
        <v>16.8416</v>
      </c>
      <c r="P983" s="177"/>
      <c r="Q983" s="177">
        <v>16.614100000000001</v>
      </c>
      <c r="R983" s="177">
        <v>14.4796</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1978</v>
      </c>
      <c r="C984" s="173">
        <v>119350</v>
      </c>
      <c r="D984" s="176">
        <v>44918</v>
      </c>
      <c r="E984" s="177">
        <v>61.77</v>
      </c>
      <c r="F984" s="177">
        <v>-2.6938</v>
      </c>
      <c r="G984" s="177">
        <v>-4.5876000000000001</v>
      </c>
      <c r="H984" s="177">
        <v>-4.1135999999999999</v>
      </c>
      <c r="I984" s="177">
        <v>-5.3478000000000003</v>
      </c>
      <c r="J984" s="177">
        <v>-3.5295999999999998</v>
      </c>
      <c r="K984" s="177">
        <v>-1.1205000000000001</v>
      </c>
      <c r="L984" s="177">
        <v>16.723400000000002</v>
      </c>
      <c r="M984" s="177">
        <v>4.6593999999999998</v>
      </c>
      <c r="N984" s="177">
        <v>1.9475</v>
      </c>
      <c r="O984" s="177">
        <v>16.950299999999999</v>
      </c>
      <c r="P984" s="177">
        <v>8.8149999999999995</v>
      </c>
      <c r="Q984" s="177">
        <v>12.876200000000001</v>
      </c>
      <c r="R984" s="177">
        <v>17.160900000000002</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1979</v>
      </c>
      <c r="C985" s="173">
        <v>110603</v>
      </c>
      <c r="D985" s="176">
        <v>44918</v>
      </c>
      <c r="E985" s="177">
        <v>55.27</v>
      </c>
      <c r="F985" s="177">
        <v>-2.6937000000000002</v>
      </c>
      <c r="G985" s="177">
        <v>-4.5917000000000003</v>
      </c>
      <c r="H985" s="177">
        <v>-4.1284000000000001</v>
      </c>
      <c r="I985" s="177">
        <v>-5.4081999999999999</v>
      </c>
      <c r="J985" s="177">
        <v>-3.6436999999999999</v>
      </c>
      <c r="K985" s="177">
        <v>-1.4268000000000001</v>
      </c>
      <c r="L985" s="177">
        <v>16.064699999999998</v>
      </c>
      <c r="M985" s="177">
        <v>3.7934000000000001</v>
      </c>
      <c r="N985" s="177">
        <v>0.85770000000000002</v>
      </c>
      <c r="O985" s="177">
        <v>15.7011</v>
      </c>
      <c r="P985" s="177">
        <v>7.5914999999999999</v>
      </c>
      <c r="Q985" s="177">
        <v>12.812900000000001</v>
      </c>
      <c r="R985" s="177">
        <v>15.9642</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1922</v>
      </c>
      <c r="C986" s="173">
        <v>148474</v>
      </c>
      <c r="D986" s="176">
        <v>44918</v>
      </c>
      <c r="E986" s="177">
        <v>16.755600000000001</v>
      </c>
      <c r="F986" s="177">
        <v>-2.4533</v>
      </c>
      <c r="G986" s="177">
        <v>-4.4905999999999997</v>
      </c>
      <c r="H986" s="177">
        <v>-4.1238999999999999</v>
      </c>
      <c r="I986" s="177">
        <v>-5.4295999999999998</v>
      </c>
      <c r="J986" s="177">
        <v>-3.3679999999999999</v>
      </c>
      <c r="K986" s="177">
        <v>0.29749999999999999</v>
      </c>
      <c r="L986" s="177">
        <v>14.424200000000001</v>
      </c>
      <c r="M986" s="177">
        <v>0.69889999999999997</v>
      </c>
      <c r="N986" s="177">
        <v>-0.85440000000000005</v>
      </c>
      <c r="O986" s="177"/>
      <c r="P986" s="177"/>
      <c r="Q986" s="177">
        <v>25.1419</v>
      </c>
      <c r="R986" s="177">
        <v>19.875599999999999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1923</v>
      </c>
      <c r="C987" s="173">
        <v>148471</v>
      </c>
      <c r="D987" s="176">
        <v>44918</v>
      </c>
      <c r="E987" s="177">
        <v>16.123200000000001</v>
      </c>
      <c r="F987" s="177">
        <v>-2.4567999999999999</v>
      </c>
      <c r="G987" s="177">
        <v>-4.5021000000000004</v>
      </c>
      <c r="H987" s="177">
        <v>-4.1512000000000002</v>
      </c>
      <c r="I987" s="177">
        <v>-5.4828999999999999</v>
      </c>
      <c r="J987" s="177">
        <v>-3.4834000000000001</v>
      </c>
      <c r="K987" s="177">
        <v>-6.2600000000000003E-2</v>
      </c>
      <c r="L987" s="177">
        <v>13.5709</v>
      </c>
      <c r="M987" s="177">
        <v>-0.41439999999999999</v>
      </c>
      <c r="N987" s="177">
        <v>-2.3428</v>
      </c>
      <c r="O987" s="177"/>
      <c r="P987" s="177"/>
      <c r="Q987" s="177">
        <v>23.067299999999999</v>
      </c>
      <c r="R987" s="177">
        <v>17.946200000000001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44918</v>
      </c>
      <c r="E988" s="177">
        <v>177.14</v>
      </c>
      <c r="F988" s="177">
        <v>-2.0838999999999999</v>
      </c>
      <c r="G988" s="177">
        <v>-3.8275999999999999</v>
      </c>
      <c r="H988" s="177">
        <v>-3.1863000000000001</v>
      </c>
      <c r="I988" s="177">
        <v>-4.5273000000000003</v>
      </c>
      <c r="J988" s="177">
        <v>-3.2919999999999998</v>
      </c>
      <c r="K988" s="177">
        <v>-1.9320999999999999</v>
      </c>
      <c r="L988" s="177">
        <v>12.6701</v>
      </c>
      <c r="M988" s="177">
        <v>2.7553999999999998</v>
      </c>
      <c r="N988" s="177">
        <v>-0.91180000000000005</v>
      </c>
      <c r="O988" s="177">
        <v>19.5242</v>
      </c>
      <c r="P988" s="177">
        <v>11.477600000000001</v>
      </c>
      <c r="Q988" s="177">
        <v>20.417999999999999</v>
      </c>
      <c r="R988" s="177">
        <v>17.588999999999999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1719</v>
      </c>
      <c r="C989" s="173"/>
      <c r="D989" s="176">
        <v>44918</v>
      </c>
      <c r="E989" s="177">
        <v>158.91</v>
      </c>
      <c r="F989" s="177">
        <v>-2.0886999999999998</v>
      </c>
      <c r="G989" s="177">
        <v>-3.8365999999999998</v>
      </c>
      <c r="H989" s="177">
        <v>-3.2099000000000002</v>
      </c>
      <c r="I989" s="177">
        <v>-4.5758000000000001</v>
      </c>
      <c r="J989" s="177">
        <v>-3.3864000000000001</v>
      </c>
      <c r="K989" s="177">
        <v>-2.2273000000000001</v>
      </c>
      <c r="L989" s="177">
        <v>11.987299999999999</v>
      </c>
      <c r="M989" s="177">
        <v>1.8197000000000001</v>
      </c>
      <c r="N989" s="177">
        <v>-2.1067999999999998</v>
      </c>
      <c r="O989" s="177">
        <v>18.103300000000001</v>
      </c>
      <c r="P989" s="177">
        <v>10.1587</v>
      </c>
      <c r="Q989" s="177">
        <v>16.812899999999999</v>
      </c>
      <c r="R989" s="177">
        <v>16.1752</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44918</v>
      </c>
      <c r="E990" s="177">
        <v>158.91</v>
      </c>
      <c r="F990" s="177">
        <v>-2.0886999999999998</v>
      </c>
      <c r="G990" s="177">
        <v>-3.8365999999999998</v>
      </c>
      <c r="H990" s="177">
        <v>-3.2099000000000002</v>
      </c>
      <c r="I990" s="177">
        <v>-4.5758000000000001</v>
      </c>
      <c r="J990" s="177">
        <v>-3.3864000000000001</v>
      </c>
      <c r="K990" s="177">
        <v>-2.2273000000000001</v>
      </c>
      <c r="L990" s="177">
        <v>11.987299999999999</v>
      </c>
      <c r="M990" s="177">
        <v>1.8197000000000001</v>
      </c>
      <c r="N990" s="177">
        <v>-2.1067999999999998</v>
      </c>
      <c r="O990" s="177">
        <v>18.103300000000001</v>
      </c>
      <c r="P990" s="177">
        <v>10.1587</v>
      </c>
      <c r="Q990" s="177">
        <v>16.812899999999999</v>
      </c>
      <c r="R990" s="177">
        <v>16.1752</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44918</v>
      </c>
      <c r="E991" s="177">
        <v>387.94900000000001</v>
      </c>
      <c r="F991" s="177">
        <v>-2.2827999999999999</v>
      </c>
      <c r="G991" s="177">
        <v>-3.9729999999999999</v>
      </c>
      <c r="H991" s="177">
        <v>-3.7302</v>
      </c>
      <c r="I991" s="177">
        <v>-4.5697000000000001</v>
      </c>
      <c r="J991" s="177">
        <v>-2.5244</v>
      </c>
      <c r="K991" s="177">
        <v>0.38240000000000002</v>
      </c>
      <c r="L991" s="177">
        <v>15.617599999999999</v>
      </c>
      <c r="M991" s="177">
        <v>6.4124999999999996</v>
      </c>
      <c r="N991" s="177">
        <v>3.4582999999999999</v>
      </c>
      <c r="O991" s="177">
        <v>16.244299999999999</v>
      </c>
      <c r="P991" s="177">
        <v>10.0701</v>
      </c>
      <c r="Q991" s="177">
        <v>15.6852</v>
      </c>
      <c r="R991" s="177">
        <v>17.908200000000001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44918</v>
      </c>
      <c r="E992" s="177">
        <v>356.23599999999999</v>
      </c>
      <c r="F992" s="177">
        <v>-2.2854000000000001</v>
      </c>
      <c r="G992" s="177">
        <v>-3.9807999999999999</v>
      </c>
      <c r="H992" s="177">
        <v>-3.7484000000000002</v>
      </c>
      <c r="I992" s="177">
        <v>-4.6048999999999998</v>
      </c>
      <c r="J992" s="177">
        <v>-2.6004</v>
      </c>
      <c r="K992" s="177">
        <v>0.14369999999999999</v>
      </c>
      <c r="L992" s="177">
        <v>15.062200000000001</v>
      </c>
      <c r="M992" s="177">
        <v>5.6425000000000001</v>
      </c>
      <c r="N992" s="177">
        <v>2.4714999999999998</v>
      </c>
      <c r="O992" s="177">
        <v>15.149900000000001</v>
      </c>
      <c r="P992" s="177">
        <v>9.0132999999999992</v>
      </c>
      <c r="Q992" s="177">
        <v>17.112400000000001</v>
      </c>
      <c r="R992" s="177">
        <v>16.793600000000001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44918</v>
      </c>
      <c r="E993" s="177">
        <v>59.296999999999997</v>
      </c>
      <c r="F993" s="177">
        <v>-2.4045999999999998</v>
      </c>
      <c r="G993" s="177">
        <v>-4.0502000000000002</v>
      </c>
      <c r="H993" s="177">
        <v>-3.5068000000000001</v>
      </c>
      <c r="I993" s="177">
        <v>-5.1157000000000004</v>
      </c>
      <c r="J993" s="177">
        <v>-3.8993000000000002</v>
      </c>
      <c r="K993" s="177">
        <v>-1.7952999999999999</v>
      </c>
      <c r="L993" s="177">
        <v>15.037100000000001</v>
      </c>
      <c r="M993" s="177">
        <v>3.4508999999999999</v>
      </c>
      <c r="N993" s="177">
        <v>2.4056999999999999</v>
      </c>
      <c r="O993" s="177">
        <v>18.475100000000001</v>
      </c>
      <c r="P993" s="177">
        <v>12.952</v>
      </c>
      <c r="Q993" s="177">
        <v>15.3238</v>
      </c>
      <c r="R993" s="177">
        <v>19.6496</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44918</v>
      </c>
      <c r="E994" s="177">
        <v>52.337000000000003</v>
      </c>
      <c r="F994" s="177">
        <v>-2.411</v>
      </c>
      <c r="G994" s="177">
        <v>-4.0639000000000003</v>
      </c>
      <c r="H994" s="177">
        <v>-3.5387</v>
      </c>
      <c r="I994" s="177">
        <v>-5.1779999999999999</v>
      </c>
      <c r="J994" s="177">
        <v>-4.0339999999999998</v>
      </c>
      <c r="K994" s="177">
        <v>-2.2103999999999999</v>
      </c>
      <c r="L994" s="177">
        <v>14.0563</v>
      </c>
      <c r="M994" s="177">
        <v>2.1309</v>
      </c>
      <c r="N994" s="177">
        <v>0.65780000000000005</v>
      </c>
      <c r="O994" s="177">
        <v>16.581499999999998</v>
      </c>
      <c r="P994" s="177">
        <v>11.243600000000001</v>
      </c>
      <c r="Q994" s="177">
        <v>11.2409</v>
      </c>
      <c r="R994" s="177">
        <v>17.702300000000001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44918</v>
      </c>
      <c r="E995" s="177">
        <v>118.15779999999999</v>
      </c>
      <c r="F995" s="177">
        <v>-2.5427</v>
      </c>
      <c r="G995" s="177">
        <v>-3.7745000000000002</v>
      </c>
      <c r="H995" s="177">
        <v>-3.5154999999999998</v>
      </c>
      <c r="I995" s="177">
        <v>-4.9119999999999999</v>
      </c>
      <c r="J995" s="177">
        <v>-2.3169</v>
      </c>
      <c r="K995" s="177">
        <v>-1.4857</v>
      </c>
      <c r="L995" s="177">
        <v>8.0127000000000006</v>
      </c>
      <c r="M995" s="177">
        <v>0.7117</v>
      </c>
      <c r="N995" s="177">
        <v>-3.5024000000000002</v>
      </c>
      <c r="O995" s="177">
        <v>14.1609</v>
      </c>
      <c r="P995" s="177">
        <v>7.6109</v>
      </c>
      <c r="Q995" s="177">
        <v>14.8621</v>
      </c>
      <c r="R995" s="177">
        <v>16.235700000000001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44918</v>
      </c>
      <c r="E996" s="177">
        <v>127.3244</v>
      </c>
      <c r="F996" s="177">
        <v>-2.5407999999999999</v>
      </c>
      <c r="G996" s="177">
        <v>-3.7686999999999999</v>
      </c>
      <c r="H996" s="177">
        <v>-3.5021</v>
      </c>
      <c r="I996" s="177">
        <v>-4.8860000000000001</v>
      </c>
      <c r="J996" s="177">
        <v>-2.2603</v>
      </c>
      <c r="K996" s="177">
        <v>-1.3145</v>
      </c>
      <c r="L996" s="177">
        <v>8.3901000000000003</v>
      </c>
      <c r="M996" s="177">
        <v>1.246</v>
      </c>
      <c r="N996" s="177">
        <v>-2.8182999999999998</v>
      </c>
      <c r="O996" s="177">
        <v>15.0764</v>
      </c>
      <c r="P996" s="177">
        <v>8.4521999999999995</v>
      </c>
      <c r="Q996" s="177">
        <v>13.591799999999999</v>
      </c>
      <c r="R996" s="177">
        <v>17.072299999999998</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1832</v>
      </c>
      <c r="C997" s="173">
        <v>130498</v>
      </c>
      <c r="D997" s="176">
        <v>44918</v>
      </c>
      <c r="E997" s="177">
        <v>199.477</v>
      </c>
      <c r="F997" s="177">
        <v>-2.6808999999999998</v>
      </c>
      <c r="G997" s="177">
        <v>-4.7370000000000001</v>
      </c>
      <c r="H997" s="177">
        <v>-4.4471999999999996</v>
      </c>
      <c r="I997" s="177">
        <v>-5.3166000000000002</v>
      </c>
      <c r="J997" s="177">
        <v>-3.0865</v>
      </c>
      <c r="K997" s="177">
        <v>2.2100000000000002E-2</v>
      </c>
      <c r="L997" s="177">
        <v>15.680400000000001</v>
      </c>
      <c r="M997" s="177">
        <v>7.1414</v>
      </c>
      <c r="N997" s="177">
        <v>6.63</v>
      </c>
      <c r="O997" s="177">
        <v>19.345800000000001</v>
      </c>
      <c r="P997" s="177">
        <v>11.642899999999999</v>
      </c>
      <c r="Q997" s="177">
        <v>11.563000000000001</v>
      </c>
      <c r="R997" s="177">
        <v>24.683599999999998</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1833</v>
      </c>
      <c r="C998" s="173">
        <v>130496</v>
      </c>
      <c r="D998" s="176">
        <v>44918</v>
      </c>
      <c r="E998" s="177">
        <v>261.12710452827201</v>
      </c>
      <c r="F998" s="177">
        <v>-2.6837</v>
      </c>
      <c r="G998" s="177">
        <v>-4.7435</v>
      </c>
      <c r="H998" s="177">
        <v>-4.4621000000000004</v>
      </c>
      <c r="I998" s="177">
        <v>-5.3479999999999999</v>
      </c>
      <c r="J998" s="177">
        <v>-3.1541000000000001</v>
      </c>
      <c r="K998" s="177">
        <v>-0.1973</v>
      </c>
      <c r="L998" s="177">
        <v>15.1767</v>
      </c>
      <c r="M998" s="177">
        <v>6.4836</v>
      </c>
      <c r="N998" s="177">
        <v>5.7605000000000004</v>
      </c>
      <c r="O998" s="177">
        <v>18.652799999999999</v>
      </c>
      <c r="P998" s="177">
        <v>11.1915</v>
      </c>
      <c r="Q998" s="177">
        <v>11.966699999999999</v>
      </c>
      <c r="R998" s="177">
        <v>23.799099999999999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2038</v>
      </c>
      <c r="C999" s="173">
        <v>146772</v>
      </c>
      <c r="D999" s="176">
        <v>44918</v>
      </c>
      <c r="E999" s="177">
        <v>16.119</v>
      </c>
      <c r="F999" s="177">
        <v>-2.2557999999999998</v>
      </c>
      <c r="G999" s="177">
        <v>-4.3780000000000001</v>
      </c>
      <c r="H999" s="177">
        <v>-4.093</v>
      </c>
      <c r="I999" s="177">
        <v>-5.3677000000000001</v>
      </c>
      <c r="J999" s="177">
        <v>-3.855</v>
      </c>
      <c r="K999" s="177">
        <v>-2.0461</v>
      </c>
      <c r="L999" s="177">
        <v>12.228999999999999</v>
      </c>
      <c r="M999" s="177">
        <v>-0.97189999999999999</v>
      </c>
      <c r="N999" s="177">
        <v>-3.2054999999999998</v>
      </c>
      <c r="O999" s="177">
        <v>15.234999999999999</v>
      </c>
      <c r="P999" s="177"/>
      <c r="Q999" s="177">
        <v>13.6061</v>
      </c>
      <c r="R999" s="177">
        <v>15.3201</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2039</v>
      </c>
      <c r="C1000" s="173">
        <v>146771</v>
      </c>
      <c r="D1000" s="176">
        <v>44918</v>
      </c>
      <c r="E1000" s="177">
        <v>15.1493</v>
      </c>
      <c r="F1000" s="177">
        <v>-2.2593999999999999</v>
      </c>
      <c r="G1000" s="177">
        <v>-4.3882000000000003</v>
      </c>
      <c r="H1000" s="177">
        <v>-4.1170999999999998</v>
      </c>
      <c r="I1000" s="177">
        <v>-5.4168000000000003</v>
      </c>
      <c r="J1000" s="177">
        <v>-3.9609000000000001</v>
      </c>
      <c r="K1000" s="177">
        <v>-2.4331999999999998</v>
      </c>
      <c r="L1000" s="177">
        <v>11.308400000000001</v>
      </c>
      <c r="M1000" s="177">
        <v>-2.2000999999999999</v>
      </c>
      <c r="N1000" s="177">
        <v>-4.8082000000000003</v>
      </c>
      <c r="O1000" s="177">
        <v>13.321999999999999</v>
      </c>
      <c r="P1000" s="177"/>
      <c r="Q1000" s="177">
        <v>11.738200000000001</v>
      </c>
      <c r="R1000" s="177">
        <v>13.3955</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44918</v>
      </c>
      <c r="E1001" s="177">
        <v>575.41</v>
      </c>
      <c r="F1001" s="177">
        <v>-1.9895</v>
      </c>
      <c r="G1001" s="177">
        <v>-3.3216999999999999</v>
      </c>
      <c r="H1001" s="177">
        <v>-3.03</v>
      </c>
      <c r="I1001" s="177">
        <v>-3.6568000000000001</v>
      </c>
      <c r="J1001" s="177">
        <v>-1.6124000000000001</v>
      </c>
      <c r="K1001" s="177">
        <v>2.9043000000000001</v>
      </c>
      <c r="L1001" s="177">
        <v>16.5246</v>
      </c>
      <c r="M1001" s="177">
        <v>10.248699999999999</v>
      </c>
      <c r="N1001" s="177">
        <v>10.851900000000001</v>
      </c>
      <c r="O1001" s="177">
        <v>20.3765</v>
      </c>
      <c r="P1001" s="177">
        <v>11.4427</v>
      </c>
      <c r="Q1001" s="177">
        <v>18.008199999999999</v>
      </c>
      <c r="R1001" s="177">
        <v>25.536799999999999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44918</v>
      </c>
      <c r="E1002" s="177">
        <v>628.70000000000005</v>
      </c>
      <c r="F1002" s="177">
        <v>-1.9877</v>
      </c>
      <c r="G1002" s="177">
        <v>-3.3140999999999998</v>
      </c>
      <c r="H1002" s="177">
        <v>-3.0112999999999999</v>
      </c>
      <c r="I1002" s="177">
        <v>-3.6179999999999999</v>
      </c>
      <c r="J1002" s="177">
        <v>-1.5318000000000001</v>
      </c>
      <c r="K1002" s="177">
        <v>3.1501000000000001</v>
      </c>
      <c r="L1002" s="177">
        <v>17.067599999999999</v>
      </c>
      <c r="M1002" s="177">
        <v>10.9777</v>
      </c>
      <c r="N1002" s="177">
        <v>11.8146</v>
      </c>
      <c r="O1002" s="177">
        <v>21.334700000000002</v>
      </c>
      <c r="P1002" s="177">
        <v>12.414999999999999</v>
      </c>
      <c r="Q1002" s="177">
        <v>15.113200000000001</v>
      </c>
      <c r="R1002" s="177">
        <v>26.556699999999999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44918</v>
      </c>
      <c r="E1003" s="177">
        <v>81.37</v>
      </c>
      <c r="F1003" s="177">
        <v>-2.3180999999999998</v>
      </c>
      <c r="G1003" s="177">
        <v>-4.3662000000000001</v>
      </c>
      <c r="H1003" s="177">
        <v>-3.9927000000000001</v>
      </c>
      <c r="I1003" s="177">
        <v>-4.8159000000000001</v>
      </c>
      <c r="J1003" s="177">
        <v>-2.9264000000000001</v>
      </c>
      <c r="K1003" s="177">
        <v>2.2763</v>
      </c>
      <c r="L1003" s="177">
        <v>18.511500000000002</v>
      </c>
      <c r="M1003" s="177">
        <v>7.8605999999999998</v>
      </c>
      <c r="N1003" s="177">
        <v>6.8548999999999998</v>
      </c>
      <c r="O1003" s="177">
        <v>17.937999999999999</v>
      </c>
      <c r="P1003" s="177">
        <v>10.548500000000001</v>
      </c>
      <c r="Q1003" s="177">
        <v>13.593</v>
      </c>
      <c r="R1003" s="177">
        <v>20.498899999999999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44918</v>
      </c>
      <c r="E1004" s="177">
        <v>71.932000000000002</v>
      </c>
      <c r="F1004" s="177">
        <v>-2.3207</v>
      </c>
      <c r="G1004" s="177">
        <v>-4.375</v>
      </c>
      <c r="H1004" s="177">
        <v>-4.0138999999999996</v>
      </c>
      <c r="I1004" s="177">
        <v>-4.8593999999999999</v>
      </c>
      <c r="J1004" s="177">
        <v>-3.0213000000000001</v>
      </c>
      <c r="K1004" s="177">
        <v>1.9704999999999999</v>
      </c>
      <c r="L1004" s="177">
        <v>17.805399999999999</v>
      </c>
      <c r="M1004" s="177">
        <v>6.8826000000000001</v>
      </c>
      <c r="N1004" s="177">
        <v>5.5804999999999998</v>
      </c>
      <c r="O1004" s="177">
        <v>16.529</v>
      </c>
      <c r="P1004" s="177">
        <v>9.1791</v>
      </c>
      <c r="Q1004" s="177">
        <v>12.0198</v>
      </c>
      <c r="R1004" s="177">
        <v>19.053699999999999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44918</v>
      </c>
      <c r="E1005" s="177">
        <v>51.87</v>
      </c>
      <c r="F1005" s="177">
        <v>-2.1135999999999999</v>
      </c>
      <c r="G1005" s="177">
        <v>-3.8376000000000001</v>
      </c>
      <c r="H1005" s="177">
        <v>-3.5335999999999999</v>
      </c>
      <c r="I1005" s="177">
        <v>-5.0174000000000003</v>
      </c>
      <c r="J1005" s="177">
        <v>-2.8834</v>
      </c>
      <c r="K1005" s="177">
        <v>-0.21160000000000001</v>
      </c>
      <c r="L1005" s="177">
        <v>15.4977</v>
      </c>
      <c r="M1005" s="177">
        <v>3.2033</v>
      </c>
      <c r="N1005" s="177">
        <v>-0.42230000000000001</v>
      </c>
      <c r="O1005" s="177">
        <v>12.632199999999999</v>
      </c>
      <c r="P1005" s="177">
        <v>9.6286000000000005</v>
      </c>
      <c r="Q1005" s="177">
        <v>11.2943</v>
      </c>
      <c r="R1005" s="177">
        <v>13.633699999999999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44918</v>
      </c>
      <c r="E1006" s="177">
        <v>59.58</v>
      </c>
      <c r="F1006" s="177">
        <v>-2.1032000000000002</v>
      </c>
      <c r="G1006" s="177">
        <v>-3.8100999999999998</v>
      </c>
      <c r="H1006" s="177">
        <v>-3.4984999999999999</v>
      </c>
      <c r="I1006" s="177">
        <v>-4.9760999999999997</v>
      </c>
      <c r="J1006" s="177">
        <v>-2.7742</v>
      </c>
      <c r="K1006" s="177">
        <v>0.1176</v>
      </c>
      <c r="L1006" s="177">
        <v>16.253699999999998</v>
      </c>
      <c r="M1006" s="177">
        <v>4.2154999999999996</v>
      </c>
      <c r="N1006" s="177">
        <v>0.88049999999999995</v>
      </c>
      <c r="O1006" s="177">
        <v>14.0855</v>
      </c>
      <c r="P1006" s="177">
        <v>11.055099999999999</v>
      </c>
      <c r="Q1006" s="177">
        <v>15.8165</v>
      </c>
      <c r="R1006" s="177">
        <v>15.141999999999999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44918</v>
      </c>
      <c r="E1007" s="177">
        <v>202.61500000000001</v>
      </c>
      <c r="F1007" s="177">
        <v>-2.3584999999999998</v>
      </c>
      <c r="G1007" s="177">
        <v>-4.1292999999999997</v>
      </c>
      <c r="H1007" s="177">
        <v>-3.3708</v>
      </c>
      <c r="I1007" s="177">
        <v>-4.7186000000000003</v>
      </c>
      <c r="J1007" s="177">
        <v>-2.6507000000000001</v>
      </c>
      <c r="K1007" s="177">
        <v>-0.73150000000000004</v>
      </c>
      <c r="L1007" s="177">
        <v>15.718500000000001</v>
      </c>
      <c r="M1007" s="177">
        <v>5.0956999999999999</v>
      </c>
      <c r="N1007" s="177">
        <v>5.5979000000000001</v>
      </c>
      <c r="O1007" s="177">
        <v>16.737200000000001</v>
      </c>
      <c r="P1007" s="177">
        <v>11.161099999999999</v>
      </c>
      <c r="Q1007" s="177">
        <v>17.871300000000002</v>
      </c>
      <c r="R1007" s="177">
        <v>17.568899999999999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44918</v>
      </c>
      <c r="E1008" s="177">
        <v>226.023</v>
      </c>
      <c r="F1008" s="177">
        <v>-2.3549000000000002</v>
      </c>
      <c r="G1008" s="177">
        <v>-4.1199000000000003</v>
      </c>
      <c r="H1008" s="177">
        <v>-3.3483000000000001</v>
      </c>
      <c r="I1008" s="177">
        <v>-4.6746999999999996</v>
      </c>
      <c r="J1008" s="177">
        <v>-2.5545</v>
      </c>
      <c r="K1008" s="177">
        <v>-0.43259999999999998</v>
      </c>
      <c r="L1008" s="177">
        <v>16.4209</v>
      </c>
      <c r="M1008" s="177">
        <v>6.0628000000000002</v>
      </c>
      <c r="N1008" s="177">
        <v>6.8944999999999999</v>
      </c>
      <c r="O1008" s="177">
        <v>18.1462</v>
      </c>
      <c r="P1008" s="177">
        <v>12.4681</v>
      </c>
      <c r="Q1008" s="177">
        <v>16.142299999999999</v>
      </c>
      <c r="R1008" s="177">
        <v>19.013200000000001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44918</v>
      </c>
      <c r="E1011" s="177">
        <v>26.2059</v>
      </c>
      <c r="F1011" s="177">
        <v>-2.0815999999999999</v>
      </c>
      <c r="G1011" s="177">
        <v>-3.9662000000000002</v>
      </c>
      <c r="H1011" s="177">
        <v>-3.6686000000000001</v>
      </c>
      <c r="I1011" s="177">
        <v>-5.1916000000000002</v>
      </c>
      <c r="J1011" s="177">
        <v>-3.5348999999999999</v>
      </c>
      <c r="K1011" s="177">
        <v>-4.3402000000000003</v>
      </c>
      <c r="L1011" s="177">
        <v>10.375999999999999</v>
      </c>
      <c r="M1011" s="177">
        <v>-0.46679999999999999</v>
      </c>
      <c r="N1011" s="177">
        <v>-1.3001</v>
      </c>
      <c r="O1011" s="177">
        <v>15.178699999999999</v>
      </c>
      <c r="P1011" s="177">
        <v>10.762499999999999</v>
      </c>
      <c r="Q1011" s="177">
        <v>13.092700000000001</v>
      </c>
      <c r="R1011" s="177">
        <v>15.829599999999999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44918</v>
      </c>
      <c r="E1012" s="177">
        <v>23.542999999999999</v>
      </c>
      <c r="F1012" s="177">
        <v>-2.0853000000000002</v>
      </c>
      <c r="G1012" s="177">
        <v>-3.9771000000000001</v>
      </c>
      <c r="H1012" s="177">
        <v>-3.6939000000000002</v>
      </c>
      <c r="I1012" s="177">
        <v>-5.242</v>
      </c>
      <c r="J1012" s="177">
        <v>-3.6493000000000002</v>
      </c>
      <c r="K1012" s="177">
        <v>-4.6927000000000003</v>
      </c>
      <c r="L1012" s="177">
        <v>9.5527999999999995</v>
      </c>
      <c r="M1012" s="177">
        <v>-1.5925</v>
      </c>
      <c r="N1012" s="177">
        <v>-2.7747000000000002</v>
      </c>
      <c r="O1012" s="177">
        <v>13.3391</v>
      </c>
      <c r="P1012" s="177">
        <v>9.0838999999999999</v>
      </c>
      <c r="Q1012" s="177">
        <v>11.5555</v>
      </c>
      <c r="R1012" s="177">
        <v>14.0418</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44918</v>
      </c>
      <c r="E1013" s="177">
        <v>17.5291</v>
      </c>
      <c r="F1013" s="177">
        <v>-3.2440000000000002</v>
      </c>
      <c r="G1013" s="177">
        <v>-5.6870000000000003</v>
      </c>
      <c r="H1013" s="177">
        <v>-5.0346000000000002</v>
      </c>
      <c r="I1013" s="177">
        <v>-6.0156999999999998</v>
      </c>
      <c r="J1013" s="177">
        <v>-5.0031999999999996</v>
      </c>
      <c r="K1013" s="177">
        <v>-2.7149999999999999</v>
      </c>
      <c r="L1013" s="177">
        <v>11.886200000000001</v>
      </c>
      <c r="M1013" s="177">
        <v>0.43369999999999997</v>
      </c>
      <c r="N1013" s="177">
        <v>0.86250000000000004</v>
      </c>
      <c r="O1013" s="177"/>
      <c r="P1013" s="177"/>
      <c r="Q1013" s="177">
        <v>20.6982</v>
      </c>
      <c r="R1013" s="177">
        <v>22.598700000000001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44918</v>
      </c>
      <c r="E1014" s="177">
        <v>16.569800000000001</v>
      </c>
      <c r="F1014" s="177">
        <v>-3.2488000000000001</v>
      </c>
      <c r="G1014" s="177">
        <v>-5.7018000000000004</v>
      </c>
      <c r="H1014" s="177">
        <v>-5.0692000000000004</v>
      </c>
      <c r="I1014" s="177">
        <v>-6.0845000000000002</v>
      </c>
      <c r="J1014" s="177">
        <v>-5.1528</v>
      </c>
      <c r="K1014" s="177">
        <v>-3.1905999999999999</v>
      </c>
      <c r="L1014" s="177">
        <v>10.776999999999999</v>
      </c>
      <c r="M1014" s="177">
        <v>-1.0463</v>
      </c>
      <c r="N1014" s="177">
        <v>-1.0934999999999999</v>
      </c>
      <c r="O1014" s="177"/>
      <c r="P1014" s="177"/>
      <c r="Q1014" s="177">
        <v>18.442799999999998</v>
      </c>
      <c r="R1014" s="177">
        <v>20.252700000000001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44918</v>
      </c>
      <c r="E1015" s="177">
        <v>103.374</v>
      </c>
      <c r="F1015" s="177">
        <v>-2.4184000000000001</v>
      </c>
      <c r="G1015" s="177">
        <v>-4.2363</v>
      </c>
      <c r="H1015" s="177">
        <v>-4.0319000000000003</v>
      </c>
      <c r="I1015" s="177">
        <v>-4.8567999999999998</v>
      </c>
      <c r="J1015" s="177">
        <v>-2.7416</v>
      </c>
      <c r="K1015" s="177">
        <v>-0.3019</v>
      </c>
      <c r="L1015" s="177">
        <v>11.4148</v>
      </c>
      <c r="M1015" s="177">
        <v>0.77600000000000002</v>
      </c>
      <c r="N1015" s="177">
        <v>-1.4115</v>
      </c>
      <c r="O1015" s="177">
        <v>19.182500000000001</v>
      </c>
      <c r="P1015" s="177">
        <v>13.372299999999999</v>
      </c>
      <c r="Q1015" s="177">
        <v>22.161100000000001</v>
      </c>
      <c r="R1015" s="177">
        <v>18.194099999999999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44918</v>
      </c>
      <c r="E1016" s="177">
        <v>94.11</v>
      </c>
      <c r="F1016" s="177">
        <v>-2.4211</v>
      </c>
      <c r="G1016" s="177">
        <v>-4.2439999999999998</v>
      </c>
      <c r="H1016" s="177">
        <v>-4.0496999999999996</v>
      </c>
      <c r="I1016" s="177">
        <v>-4.8922999999999996</v>
      </c>
      <c r="J1016" s="177">
        <v>-2.8201000000000001</v>
      </c>
      <c r="K1016" s="177">
        <v>-0.5464</v>
      </c>
      <c r="L1016" s="177">
        <v>10.865</v>
      </c>
      <c r="M1016" s="177">
        <v>3.5099999999999999E-2</v>
      </c>
      <c r="N1016" s="177">
        <v>-2.3774999999999999</v>
      </c>
      <c r="O1016" s="177">
        <v>17.991299999999999</v>
      </c>
      <c r="P1016" s="177">
        <v>12.298500000000001</v>
      </c>
      <c r="Q1016" s="177">
        <v>19.7029</v>
      </c>
      <c r="R1016" s="177">
        <v>17.011600000000001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44918</v>
      </c>
      <c r="E1017" s="177">
        <v>17.578099999999999</v>
      </c>
      <c r="F1017" s="177">
        <v>-2.4095</v>
      </c>
      <c r="G1017" s="177">
        <v>-4.1454000000000004</v>
      </c>
      <c r="H1017" s="177">
        <v>-3.8092000000000001</v>
      </c>
      <c r="I1017" s="177">
        <v>-5.0110000000000001</v>
      </c>
      <c r="J1017" s="177">
        <v>-2.0085000000000002</v>
      </c>
      <c r="K1017" s="177">
        <v>2.5632000000000001</v>
      </c>
      <c r="L1017" s="177">
        <v>20.985499999999998</v>
      </c>
      <c r="M1017" s="177">
        <v>10.132300000000001</v>
      </c>
      <c r="N1017" s="177">
        <v>1.3182</v>
      </c>
      <c r="O1017" s="177">
        <v>18.398499999999999</v>
      </c>
      <c r="P1017" s="177"/>
      <c r="Q1017" s="177">
        <v>19.366599999999998</v>
      </c>
      <c r="R1017" s="177">
        <v>21.380099999999999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44918</v>
      </c>
      <c r="E1018" s="177">
        <v>16.671500000000002</v>
      </c>
      <c r="F1018" s="177">
        <v>-2.4140000000000001</v>
      </c>
      <c r="G1018" s="177">
        <v>-4.1586999999999996</v>
      </c>
      <c r="H1018" s="177">
        <v>-3.8391999999999999</v>
      </c>
      <c r="I1018" s="177">
        <v>-5.0701000000000001</v>
      </c>
      <c r="J1018" s="177">
        <v>-2.1419000000000001</v>
      </c>
      <c r="K1018" s="177">
        <v>2.1381999999999999</v>
      </c>
      <c r="L1018" s="177">
        <v>20.034700000000001</v>
      </c>
      <c r="M1018" s="177">
        <v>8.8602000000000007</v>
      </c>
      <c r="N1018" s="177">
        <v>-0.1981</v>
      </c>
      <c r="O1018" s="177">
        <v>16.4514</v>
      </c>
      <c r="P1018" s="177"/>
      <c r="Q1018" s="177">
        <v>17.3992</v>
      </c>
      <c r="R1018" s="177">
        <v>19.448399999999999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1822</v>
      </c>
      <c r="C1019" s="173">
        <v>135677</v>
      </c>
      <c r="D1019" s="176">
        <v>44918</v>
      </c>
      <c r="E1019" s="177">
        <v>27.366599999999998</v>
      </c>
      <c r="F1019" s="177">
        <v>-2.6116999999999999</v>
      </c>
      <c r="G1019" s="177">
        <v>-4.5429000000000004</v>
      </c>
      <c r="H1019" s="177">
        <v>-4.4951999999999996</v>
      </c>
      <c r="I1019" s="177">
        <v>-5.4942000000000002</v>
      </c>
      <c r="J1019" s="177">
        <v>-3.9049999999999998</v>
      </c>
      <c r="K1019" s="177">
        <v>-1.4948999999999999</v>
      </c>
      <c r="L1019" s="177">
        <v>13.1136</v>
      </c>
      <c r="M1019" s="177">
        <v>2.3161</v>
      </c>
      <c r="N1019" s="177">
        <v>1.4224000000000001</v>
      </c>
      <c r="O1019" s="177">
        <v>17.5547</v>
      </c>
      <c r="P1019" s="177">
        <v>10.841100000000001</v>
      </c>
      <c r="Q1019" s="177">
        <v>15.3515</v>
      </c>
      <c r="R1019" s="177">
        <v>22.3917</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1823</v>
      </c>
      <c r="C1020" s="173">
        <v>135678</v>
      </c>
      <c r="D1020" s="176">
        <v>44918</v>
      </c>
      <c r="E1020" s="177">
        <v>24.023499999999999</v>
      </c>
      <c r="F1020" s="177">
        <v>-2.617</v>
      </c>
      <c r="G1020" s="177">
        <v>-4.5587999999999997</v>
      </c>
      <c r="H1020" s="177">
        <v>-4.5315000000000003</v>
      </c>
      <c r="I1020" s="177">
        <v>-5.5654000000000003</v>
      </c>
      <c r="J1020" s="177">
        <v>-4.0594999999999999</v>
      </c>
      <c r="K1020" s="177">
        <v>-1.9744999999999999</v>
      </c>
      <c r="L1020" s="177">
        <v>12.001799999999999</v>
      </c>
      <c r="M1020" s="177">
        <v>0.88270000000000004</v>
      </c>
      <c r="N1020" s="177">
        <v>-0.54320000000000002</v>
      </c>
      <c r="O1020" s="177">
        <v>15.226000000000001</v>
      </c>
      <c r="P1020" s="177">
        <v>8.7782</v>
      </c>
      <c r="Q1020" s="177">
        <v>13.239000000000001</v>
      </c>
      <c r="R1020" s="177">
        <v>19.940999999999999</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44918</v>
      </c>
      <c r="E1021" s="177">
        <v>823.37710000000004</v>
      </c>
      <c r="F1021" s="177">
        <v>-2.3557000000000001</v>
      </c>
      <c r="G1021" s="177">
        <v>-3.9230999999999998</v>
      </c>
      <c r="H1021" s="177">
        <v>-3.4289999999999998</v>
      </c>
      <c r="I1021" s="177">
        <v>-4.7767999999999997</v>
      </c>
      <c r="J1021" s="177">
        <v>-2.6671</v>
      </c>
      <c r="K1021" s="177">
        <v>-0.8488</v>
      </c>
      <c r="L1021" s="177">
        <v>13.655799999999999</v>
      </c>
      <c r="M1021" s="177">
        <v>1.9432</v>
      </c>
      <c r="N1021" s="177">
        <v>1.7732000000000001</v>
      </c>
      <c r="O1021" s="177">
        <v>14.9359</v>
      </c>
      <c r="P1021" s="177">
        <v>5.8548999999999998</v>
      </c>
      <c r="Q1021" s="177">
        <v>17.585999999999999</v>
      </c>
      <c r="R1021" s="177">
        <v>16.768000000000001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44918</v>
      </c>
      <c r="E1022" s="177">
        <v>873.37670000000003</v>
      </c>
      <c r="F1022" s="177">
        <v>-2.3542999999999998</v>
      </c>
      <c r="G1022" s="177">
        <v>-3.9186999999999999</v>
      </c>
      <c r="H1022" s="177">
        <v>-3.4188000000000001</v>
      </c>
      <c r="I1022" s="177">
        <v>-4.7573999999999996</v>
      </c>
      <c r="J1022" s="177">
        <v>-2.6255999999999999</v>
      </c>
      <c r="K1022" s="177">
        <v>-0.72309999999999997</v>
      </c>
      <c r="L1022" s="177">
        <v>13.9361</v>
      </c>
      <c r="M1022" s="177">
        <v>2.3431000000000002</v>
      </c>
      <c r="N1022" s="177">
        <v>2.2795999999999998</v>
      </c>
      <c r="O1022" s="177">
        <v>15.5136</v>
      </c>
      <c r="P1022" s="177">
        <v>6.4291999999999998</v>
      </c>
      <c r="Q1022" s="177">
        <v>12.398</v>
      </c>
      <c r="R1022" s="177">
        <v>17.343399999999999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44918</v>
      </c>
      <c r="E1025" s="177">
        <v>71.427999999999997</v>
      </c>
      <c r="F1025" s="177">
        <v>-3.7147999999999999</v>
      </c>
      <c r="G1025" s="177">
        <v>-6.2691999999999997</v>
      </c>
      <c r="H1025" s="177">
        <v>-5.7035999999999998</v>
      </c>
      <c r="I1025" s="177">
        <v>-7.09</v>
      </c>
      <c r="J1025" s="177">
        <v>-3.6985000000000001</v>
      </c>
      <c r="K1025" s="177">
        <v>-0.7702</v>
      </c>
      <c r="L1025" s="177">
        <v>17.462900000000001</v>
      </c>
      <c r="M1025" s="177">
        <v>8.9641999999999999</v>
      </c>
      <c r="N1025" s="177">
        <v>7.8834</v>
      </c>
      <c r="O1025" s="177">
        <v>23.8507</v>
      </c>
      <c r="P1025" s="177">
        <v>12.415800000000001</v>
      </c>
      <c r="Q1025" s="177">
        <v>13.037100000000001</v>
      </c>
      <c r="R1025" s="177">
        <v>22.0654</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44918</v>
      </c>
      <c r="E1026" s="177">
        <v>75.442700000000002</v>
      </c>
      <c r="F1026" s="177">
        <v>-3.7101999999999999</v>
      </c>
      <c r="G1026" s="177">
        <v>-6.2557</v>
      </c>
      <c r="H1026" s="177">
        <v>-5.5727000000000002</v>
      </c>
      <c r="I1026" s="177">
        <v>-6.9287999999999998</v>
      </c>
      <c r="J1026" s="177">
        <v>-3.4556</v>
      </c>
      <c r="K1026" s="177">
        <v>-0.29809999999999998</v>
      </c>
      <c r="L1026" s="177">
        <v>18.537800000000001</v>
      </c>
      <c r="M1026" s="177">
        <v>10.4444</v>
      </c>
      <c r="N1026" s="177">
        <v>9.8224999999999998</v>
      </c>
      <c r="O1026" s="177">
        <v>25.3569</v>
      </c>
      <c r="P1026" s="177">
        <v>13.451700000000001</v>
      </c>
      <c r="Q1026" s="177">
        <v>17.973800000000001</v>
      </c>
      <c r="R1026" s="177">
        <v>24.2333</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1720</v>
      </c>
      <c r="C1027" s="173">
        <v>119721</v>
      </c>
      <c r="D1027" s="176">
        <v>44918</v>
      </c>
      <c r="E1027" s="177">
        <v>409.30119999999999</v>
      </c>
      <c r="F1027" s="177">
        <v>-2.0436000000000001</v>
      </c>
      <c r="G1027" s="177">
        <v>-3.8595000000000002</v>
      </c>
      <c r="H1027" s="177">
        <v>-3.5421999999999998</v>
      </c>
      <c r="I1027" s="177">
        <v>-5.1961000000000004</v>
      </c>
      <c r="J1027" s="177">
        <v>-3.5834000000000001</v>
      </c>
      <c r="K1027" s="177">
        <v>-0.61550000000000005</v>
      </c>
      <c r="L1027" s="177">
        <v>18.308499999999999</v>
      </c>
      <c r="M1027" s="177">
        <v>7.5625</v>
      </c>
      <c r="N1027" s="177">
        <v>7.6012000000000004</v>
      </c>
      <c r="O1027" s="177">
        <v>20.2621</v>
      </c>
      <c r="P1027" s="177">
        <v>12.215299999999999</v>
      </c>
      <c r="Q1027" s="177">
        <v>16.567900000000002</v>
      </c>
      <c r="R1027" s="177">
        <v>23.0108</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1795</v>
      </c>
      <c r="C1028" s="173">
        <v>119720</v>
      </c>
      <c r="D1028" s="176">
        <v>44918</v>
      </c>
      <c r="E1028" s="177">
        <v>259.13839630944602</v>
      </c>
      <c r="F1028" s="177">
        <v>-2.0434999999999999</v>
      </c>
      <c r="G1028" s="177">
        <v>-3.8595000000000002</v>
      </c>
      <c r="H1028" s="177">
        <v>-3.5421</v>
      </c>
      <c r="I1028" s="177">
        <v>-5.1961000000000004</v>
      </c>
      <c r="J1028" s="177">
        <v>-3.5834000000000001</v>
      </c>
      <c r="K1028" s="177">
        <v>-0.61419999999999997</v>
      </c>
      <c r="L1028" s="177">
        <v>18.310199999999998</v>
      </c>
      <c r="M1028" s="177">
        <v>7.5637999999999996</v>
      </c>
      <c r="N1028" s="177">
        <v>7.6035000000000004</v>
      </c>
      <c r="O1028" s="177">
        <v>20.264800000000001</v>
      </c>
      <c r="P1028" s="177">
        <v>12.2165</v>
      </c>
      <c r="Q1028" s="177">
        <v>16.5777</v>
      </c>
      <c r="R1028" s="177">
        <v>23.013000000000002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1721</v>
      </c>
      <c r="C1029" s="173">
        <v>103024</v>
      </c>
      <c r="D1029" s="176">
        <v>44918</v>
      </c>
      <c r="E1029" s="177">
        <v>568.46029579478795</v>
      </c>
      <c r="F1029" s="177">
        <v>-2.0455999999999999</v>
      </c>
      <c r="G1029" s="177">
        <v>-3.8653</v>
      </c>
      <c r="H1029" s="177">
        <v>-3.556</v>
      </c>
      <c r="I1029" s="177">
        <v>-5.2234999999999996</v>
      </c>
      <c r="J1029" s="177">
        <v>-3.6448</v>
      </c>
      <c r="K1029" s="177">
        <v>-0.81720000000000004</v>
      </c>
      <c r="L1029" s="177">
        <v>17.843699999999998</v>
      </c>
      <c r="M1029" s="177">
        <v>6.9309000000000003</v>
      </c>
      <c r="N1029" s="177">
        <v>6.7405999999999997</v>
      </c>
      <c r="O1029" s="177">
        <v>19.3613</v>
      </c>
      <c r="P1029" s="177">
        <v>11.3772</v>
      </c>
      <c r="Q1029" s="177">
        <v>14.501799999999999</v>
      </c>
      <c r="R1029" s="177">
        <v>22.0579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1796</v>
      </c>
      <c r="C1030" s="173">
        <v>101530</v>
      </c>
      <c r="D1030" s="176">
        <v>44918</v>
      </c>
      <c r="E1030" s="177">
        <v>579.49354060732503</v>
      </c>
      <c r="F1030" s="177">
        <v>-2.0455999999999999</v>
      </c>
      <c r="G1030" s="177">
        <v>-3.8653</v>
      </c>
      <c r="H1030" s="177">
        <v>-3.5560999999999998</v>
      </c>
      <c r="I1030" s="177">
        <v>-5.2236000000000002</v>
      </c>
      <c r="J1030" s="177">
        <v>-3.6448</v>
      </c>
      <c r="K1030" s="177">
        <v>-0.81720000000000004</v>
      </c>
      <c r="L1030" s="177">
        <v>17.844000000000001</v>
      </c>
      <c r="M1030" s="177">
        <v>6.9314999999999998</v>
      </c>
      <c r="N1030" s="177">
        <v>6.7411000000000003</v>
      </c>
      <c r="O1030" s="177">
        <v>19.3658</v>
      </c>
      <c r="P1030" s="177">
        <v>11.3797</v>
      </c>
      <c r="Q1030" s="177">
        <v>14.5756</v>
      </c>
      <c r="R1030" s="177">
        <v>22.058399999999999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44918</v>
      </c>
      <c r="E1031" s="177">
        <v>54.050800000000002</v>
      </c>
      <c r="F1031" s="177">
        <v>-2.5706000000000002</v>
      </c>
      <c r="G1031" s="177">
        <v>-4.3663999999999996</v>
      </c>
      <c r="H1031" s="177">
        <v>-3.7816999999999998</v>
      </c>
      <c r="I1031" s="177">
        <v>-4.9987000000000004</v>
      </c>
      <c r="J1031" s="177">
        <v>-3.1049000000000002</v>
      </c>
      <c r="K1031" s="177">
        <v>-2.1667999999999998</v>
      </c>
      <c r="L1031" s="177">
        <v>13.9312</v>
      </c>
      <c r="M1031" s="177">
        <v>0.70669999999999999</v>
      </c>
      <c r="N1031" s="177">
        <v>-1.9819</v>
      </c>
      <c r="O1031" s="177">
        <v>13.611800000000001</v>
      </c>
      <c r="P1031" s="177">
        <v>10.368</v>
      </c>
      <c r="Q1031" s="177">
        <v>11.2478</v>
      </c>
      <c r="R1031" s="177">
        <v>18.169899999999998</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44918</v>
      </c>
      <c r="E1032" s="177">
        <v>59.1295</v>
      </c>
      <c r="F1032" s="177">
        <v>-2.5674000000000001</v>
      </c>
      <c r="G1032" s="177">
        <v>-4.3567999999999998</v>
      </c>
      <c r="H1032" s="177">
        <v>-3.76</v>
      </c>
      <c r="I1032" s="177">
        <v>-4.9557000000000002</v>
      </c>
      <c r="J1032" s="177">
        <v>-3.0114999999999998</v>
      </c>
      <c r="K1032" s="177">
        <v>-1.8839999999999999</v>
      </c>
      <c r="L1032" s="177">
        <v>14.595599999999999</v>
      </c>
      <c r="M1032" s="177">
        <v>1.5962000000000001</v>
      </c>
      <c r="N1032" s="177">
        <v>-0.82250000000000001</v>
      </c>
      <c r="O1032" s="177">
        <v>15.052199999999999</v>
      </c>
      <c r="P1032" s="177">
        <v>11.693</v>
      </c>
      <c r="Q1032" s="177">
        <v>14.4838</v>
      </c>
      <c r="R1032" s="177">
        <v>19.6084</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44918</v>
      </c>
      <c r="E1033" s="177">
        <v>354.25459999999998</v>
      </c>
      <c r="F1033" s="177">
        <v>-2.4885000000000002</v>
      </c>
      <c r="G1033" s="177">
        <v>-4.0502000000000002</v>
      </c>
      <c r="H1033" s="177">
        <v>-3.6976</v>
      </c>
      <c r="I1033" s="177">
        <v>-4.6802000000000001</v>
      </c>
      <c r="J1033" s="177">
        <v>-1.5847</v>
      </c>
      <c r="K1033" s="177">
        <v>1.5366</v>
      </c>
      <c r="L1033" s="177">
        <v>20.7195</v>
      </c>
      <c r="M1033" s="177">
        <v>11.9033</v>
      </c>
      <c r="N1033" s="177">
        <v>10.803100000000001</v>
      </c>
      <c r="O1033" s="177">
        <v>17.3261</v>
      </c>
      <c r="P1033" s="177">
        <v>11.8238</v>
      </c>
      <c r="Q1033" s="177">
        <v>12.6974</v>
      </c>
      <c r="R1033" s="177">
        <v>19.804600000000001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44918</v>
      </c>
      <c r="E1034" s="177">
        <v>392.68180000000001</v>
      </c>
      <c r="F1034" s="177">
        <v>-2.4853000000000001</v>
      </c>
      <c r="G1034" s="177">
        <v>-4.0407000000000002</v>
      </c>
      <c r="H1034" s="177">
        <v>-3.6732</v>
      </c>
      <c r="I1034" s="177">
        <v>-4.6327999999999996</v>
      </c>
      <c r="J1034" s="177">
        <v>-1.4834000000000001</v>
      </c>
      <c r="K1034" s="177">
        <v>1.7776000000000001</v>
      </c>
      <c r="L1034" s="177">
        <v>21.3674</v>
      </c>
      <c r="M1034" s="177">
        <v>12.832800000000001</v>
      </c>
      <c r="N1034" s="177">
        <v>12.042199999999999</v>
      </c>
      <c r="O1034" s="177">
        <v>18.050799999999999</v>
      </c>
      <c r="P1034" s="177">
        <v>12.873699999999999</v>
      </c>
      <c r="Q1034" s="177">
        <v>16.0642</v>
      </c>
      <c r="R1034" s="177">
        <v>21.1218</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44918</v>
      </c>
      <c r="E1035" s="177">
        <v>16.989999999999998</v>
      </c>
      <c r="F1035" s="177">
        <v>-2.2440000000000002</v>
      </c>
      <c r="G1035" s="177">
        <v>-3.7938999999999998</v>
      </c>
      <c r="H1035" s="177">
        <v>-3.246</v>
      </c>
      <c r="I1035" s="177">
        <v>-4.5506000000000002</v>
      </c>
      <c r="J1035" s="177">
        <v>-3.0804</v>
      </c>
      <c r="K1035" s="177">
        <v>-2.0749</v>
      </c>
      <c r="L1035" s="177">
        <v>14.4108</v>
      </c>
      <c r="M1035" s="177">
        <v>5.0061999999999998</v>
      </c>
      <c r="N1035" s="177">
        <v>-1.8486</v>
      </c>
      <c r="O1035" s="177">
        <v>18.8718</v>
      </c>
      <c r="P1035" s="177"/>
      <c r="Q1035" s="177">
        <v>18.984400000000001</v>
      </c>
      <c r="R1035" s="177">
        <v>17.624400000000001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44918</v>
      </c>
      <c r="E1036" s="177">
        <v>16.43</v>
      </c>
      <c r="F1036" s="177">
        <v>-2.2023999999999999</v>
      </c>
      <c r="G1036" s="177">
        <v>-3.8056000000000001</v>
      </c>
      <c r="H1036" s="177">
        <v>-3.2391000000000001</v>
      </c>
      <c r="I1036" s="177">
        <v>-4.5876999999999999</v>
      </c>
      <c r="J1036" s="177">
        <v>-3.1821000000000002</v>
      </c>
      <c r="K1036" s="177">
        <v>-2.3767</v>
      </c>
      <c r="L1036" s="177">
        <v>13.702400000000001</v>
      </c>
      <c r="M1036" s="177">
        <v>3.9872999999999998</v>
      </c>
      <c r="N1036" s="177">
        <v>-3.125</v>
      </c>
      <c r="O1036" s="177">
        <v>17.591100000000001</v>
      </c>
      <c r="P1036" s="177"/>
      <c r="Q1036" s="177">
        <v>17.683800000000002</v>
      </c>
      <c r="R1036" s="177">
        <v>16.334700000000002</v>
      </c>
    </row>
    <row r="1037" spans="1:34" x14ac:dyDescent="0.3">
      <c r="A1037" s="173" t="s">
        <v>843</v>
      </c>
      <c r="B1037" s="173" t="s">
        <v>884</v>
      </c>
      <c r="C1037" s="173">
        <v>120665</v>
      </c>
      <c r="D1037" s="176">
        <v>44918</v>
      </c>
      <c r="E1037" s="177">
        <v>104.6387</v>
      </c>
      <c r="F1037" s="177">
        <v>-2.1816</v>
      </c>
      <c r="G1037" s="177">
        <v>-3.9542000000000002</v>
      </c>
      <c r="H1037" s="177">
        <v>-3.7324999999999999</v>
      </c>
      <c r="I1037" s="177">
        <v>-4.7796000000000003</v>
      </c>
      <c r="J1037" s="177">
        <v>-2.4327999999999999</v>
      </c>
      <c r="K1037" s="177">
        <v>0.3029</v>
      </c>
      <c r="L1037" s="177">
        <v>14.3545</v>
      </c>
      <c r="M1037" s="177">
        <v>5.3132999999999999</v>
      </c>
      <c r="N1037" s="177">
        <v>3.4841000000000002</v>
      </c>
      <c r="O1037" s="177">
        <v>18.444299999999998</v>
      </c>
      <c r="P1037" s="177">
        <v>9.4011999999999993</v>
      </c>
      <c r="Q1037" s="177">
        <v>12.7996</v>
      </c>
      <c r="R1037" s="177">
        <v>21.7958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44918</v>
      </c>
      <c r="E1038" s="177">
        <v>199.4418</v>
      </c>
      <c r="F1038" s="177">
        <v>-2.1838000000000002</v>
      </c>
      <c r="G1038" s="177">
        <v>-3.9607999999999999</v>
      </c>
      <c r="H1038" s="177">
        <v>-3.7469000000000001</v>
      </c>
      <c r="I1038" s="177">
        <v>-4.8070000000000004</v>
      </c>
      <c r="J1038" s="177">
        <v>-2.4901</v>
      </c>
      <c r="K1038" s="177">
        <v>0.12959999999999999</v>
      </c>
      <c r="L1038" s="177">
        <v>13.948499999999999</v>
      </c>
      <c r="M1038" s="177">
        <v>4.7640000000000002</v>
      </c>
      <c r="N1038" s="177">
        <v>2.7810999999999999</v>
      </c>
      <c r="O1038" s="177">
        <v>17.7836</v>
      </c>
      <c r="P1038" s="177">
        <v>8.8048999999999999</v>
      </c>
      <c r="Q1038" s="177">
        <v>11.902100000000001</v>
      </c>
      <c r="R1038" s="177">
        <v>21.0581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-2.4167526315789472</v>
      </c>
      <c r="G1039" s="179">
        <v>-4.2156157894736834</v>
      </c>
      <c r="H1039" s="179">
        <v>-3.8359596491228078</v>
      </c>
      <c r="I1039" s="179">
        <v>-5.0464789473684206</v>
      </c>
      <c r="J1039" s="179">
        <v>-3.1597736842105264</v>
      </c>
      <c r="K1039" s="179">
        <v>-1.038382456140351</v>
      </c>
      <c r="L1039" s="179">
        <v>14.312928070175438</v>
      </c>
      <c r="M1039" s="179">
        <v>3.1139385964912289</v>
      </c>
      <c r="N1039" s="179">
        <v>0.83295438596491234</v>
      </c>
      <c r="O1039" s="179">
        <v>17.000160377358494</v>
      </c>
      <c r="P1039" s="179">
        <v>10.158015555555554</v>
      </c>
      <c r="Q1039" s="179">
        <v>15.652280701754391</v>
      </c>
      <c r="R1039" s="179">
        <v>18.394784210526321</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-2.3584999999999998</v>
      </c>
      <c r="G1040" s="179">
        <v>-4.0502000000000002</v>
      </c>
      <c r="H1040" s="179">
        <v>-3.6976</v>
      </c>
      <c r="I1040" s="179">
        <v>-5.0042</v>
      </c>
      <c r="J1040" s="179">
        <v>-3.2381000000000002</v>
      </c>
      <c r="K1040" s="179">
        <v>-0.81720000000000004</v>
      </c>
      <c r="L1040" s="179">
        <v>14.3545</v>
      </c>
      <c r="M1040" s="179">
        <v>3.2033</v>
      </c>
      <c r="N1040" s="179">
        <v>0.85770000000000002</v>
      </c>
      <c r="O1040" s="179">
        <v>17.3261</v>
      </c>
      <c r="P1040" s="179">
        <v>10.762499999999999</v>
      </c>
      <c r="Q1040" s="179">
        <v>15.3515</v>
      </c>
      <c r="R1040" s="179">
        <v>17.946200000000001</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1722</v>
      </c>
      <c r="C1043" s="173"/>
      <c r="D1043" s="176">
        <v>44918</v>
      </c>
      <c r="E1043" s="177">
        <v>346.02</v>
      </c>
      <c r="F1043" s="177">
        <v>-1.8383</v>
      </c>
      <c r="G1043" s="177">
        <v>-3.2599</v>
      </c>
      <c r="H1043" s="177">
        <v>-2.9125000000000001</v>
      </c>
      <c r="I1043" s="177">
        <v>-4.0991</v>
      </c>
      <c r="J1043" s="177">
        <v>-2.3452999999999999</v>
      </c>
      <c r="K1043" s="177">
        <v>1.7886</v>
      </c>
      <c r="L1043" s="177">
        <v>14.789</v>
      </c>
      <c r="M1043" s="177">
        <v>3.9723999999999999</v>
      </c>
      <c r="N1043" s="177">
        <v>3.5150999999999999</v>
      </c>
      <c r="O1043" s="177">
        <v>13.9918</v>
      </c>
      <c r="P1043" s="177">
        <v>9.2893000000000008</v>
      </c>
      <c r="Q1043" s="177">
        <v>19.112200000000001</v>
      </c>
      <c r="R1043" s="177">
        <v>15.7212</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44918</v>
      </c>
      <c r="E1044" s="177">
        <v>346.02</v>
      </c>
      <c r="F1044" s="177">
        <v>-1.8383</v>
      </c>
      <c r="G1044" s="177">
        <v>-3.2599</v>
      </c>
      <c r="H1044" s="177">
        <v>-2.9125000000000001</v>
      </c>
      <c r="I1044" s="177">
        <v>-4.0991</v>
      </c>
      <c r="J1044" s="177">
        <v>-2.3452999999999999</v>
      </c>
      <c r="K1044" s="177">
        <v>1.7886</v>
      </c>
      <c r="L1044" s="177">
        <v>14.789</v>
      </c>
      <c r="M1044" s="177">
        <v>3.9723999999999999</v>
      </c>
      <c r="N1044" s="177">
        <v>3.5150999999999999</v>
      </c>
      <c r="O1044" s="177">
        <v>13.9918</v>
      </c>
      <c r="P1044" s="177">
        <v>9.2893000000000008</v>
      </c>
      <c r="Q1044" s="177">
        <v>19.044799999999999</v>
      </c>
      <c r="R1044" s="177">
        <v>15.7212</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44918</v>
      </c>
      <c r="E1045" s="177">
        <v>375.88</v>
      </c>
      <c r="F1045" s="177">
        <v>-1.8385</v>
      </c>
      <c r="G1045" s="177">
        <v>-3.2559</v>
      </c>
      <c r="H1045" s="177">
        <v>-2.9009999999999998</v>
      </c>
      <c r="I1045" s="177">
        <v>-4.0754999999999999</v>
      </c>
      <c r="J1045" s="177">
        <v>-2.2927</v>
      </c>
      <c r="K1045" s="177">
        <v>1.9583999999999999</v>
      </c>
      <c r="L1045" s="177">
        <v>15.177</v>
      </c>
      <c r="M1045" s="177">
        <v>4.5039999999999996</v>
      </c>
      <c r="N1045" s="177">
        <v>4.2142999999999997</v>
      </c>
      <c r="O1045" s="177">
        <v>14.764200000000001</v>
      </c>
      <c r="P1045" s="177">
        <v>10.093500000000001</v>
      </c>
      <c r="Q1045" s="177">
        <v>14.1593</v>
      </c>
      <c r="R1045" s="177">
        <v>16.4953</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44918</v>
      </c>
      <c r="E1046" s="177">
        <v>48.3</v>
      </c>
      <c r="F1046" s="177">
        <v>-1.4085000000000001</v>
      </c>
      <c r="G1046" s="177">
        <v>-2.7778</v>
      </c>
      <c r="H1046" s="177">
        <v>-2.2069000000000001</v>
      </c>
      <c r="I1046" s="177">
        <v>-3.4192999999999998</v>
      </c>
      <c r="J1046" s="177">
        <v>-3.012</v>
      </c>
      <c r="K1046" s="177">
        <v>-1.3279000000000001</v>
      </c>
      <c r="L1046" s="177">
        <v>11.1623</v>
      </c>
      <c r="M1046" s="177">
        <v>-2.2860999999999998</v>
      </c>
      <c r="N1046" s="177">
        <v>-4.6397000000000004</v>
      </c>
      <c r="O1046" s="177">
        <v>11.2592</v>
      </c>
      <c r="P1046" s="177">
        <v>12.521599999999999</v>
      </c>
      <c r="Q1046" s="177">
        <v>14.800800000000001</v>
      </c>
      <c r="R1046" s="177">
        <v>8.4718</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44918</v>
      </c>
      <c r="E1047" s="177">
        <v>42.98</v>
      </c>
      <c r="F1047" s="177">
        <v>-1.3994</v>
      </c>
      <c r="G1047" s="177">
        <v>-2.7822</v>
      </c>
      <c r="H1047" s="177">
        <v>-2.2292999999999998</v>
      </c>
      <c r="I1047" s="177">
        <v>-3.4373999999999998</v>
      </c>
      <c r="J1047" s="177">
        <v>-3.0891000000000002</v>
      </c>
      <c r="K1047" s="177">
        <v>-1.58</v>
      </c>
      <c r="L1047" s="177">
        <v>10.573700000000001</v>
      </c>
      <c r="M1047" s="177">
        <v>-3.0891000000000002</v>
      </c>
      <c r="N1047" s="177">
        <v>-5.6836000000000002</v>
      </c>
      <c r="O1047" s="177">
        <v>9.9581</v>
      </c>
      <c r="P1047" s="177">
        <v>11.1502</v>
      </c>
      <c r="Q1047" s="177">
        <v>11.8963</v>
      </c>
      <c r="R1047" s="177">
        <v>7.2293000000000003</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1924</v>
      </c>
      <c r="C1048" s="173">
        <v>150187</v>
      </c>
      <c r="D1048" s="176">
        <v>44918</v>
      </c>
      <c r="E1048" s="177">
        <v>159.17189999999999</v>
      </c>
      <c r="F1048" s="177">
        <v>-1.8062</v>
      </c>
      <c r="G1048" s="177">
        <v>-3.4043000000000001</v>
      </c>
      <c r="H1048" s="177">
        <v>-3.0312999999999999</v>
      </c>
      <c r="I1048" s="177">
        <v>-4.2592999999999996</v>
      </c>
      <c r="J1048" s="177">
        <v>-2.7808000000000002</v>
      </c>
      <c r="K1048" s="177">
        <v>2.2709999999999999</v>
      </c>
      <c r="L1048" s="177">
        <v>14.141299999999999</v>
      </c>
      <c r="M1048" s="177">
        <v>4.9321999999999999</v>
      </c>
      <c r="N1048" s="177">
        <v>5.1611000000000002</v>
      </c>
      <c r="O1048" s="177">
        <v>14.5021</v>
      </c>
      <c r="P1048" s="177">
        <v>11.810700000000001</v>
      </c>
      <c r="Q1048" s="177">
        <v>14.8537</v>
      </c>
      <c r="R1048" s="177">
        <v>14.7271</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1946</v>
      </c>
      <c r="C1049" s="173">
        <v>150185</v>
      </c>
      <c r="D1049" s="176">
        <v>44918</v>
      </c>
      <c r="E1049" s="177">
        <v>142.23929999999999</v>
      </c>
      <c r="F1049" s="177">
        <v>-1.8095000000000001</v>
      </c>
      <c r="G1049" s="177">
        <v>-3.4138999999999999</v>
      </c>
      <c r="H1049" s="177">
        <v>-3.0537999999999998</v>
      </c>
      <c r="I1049" s="177">
        <v>-4.3037999999999998</v>
      </c>
      <c r="J1049" s="177">
        <v>-2.8771</v>
      </c>
      <c r="K1049" s="177">
        <v>1.9734</v>
      </c>
      <c r="L1049" s="177">
        <v>13.441000000000001</v>
      </c>
      <c r="M1049" s="177">
        <v>3.9712999999999998</v>
      </c>
      <c r="N1049" s="177">
        <v>3.9001000000000001</v>
      </c>
      <c r="O1049" s="177">
        <v>13.1555</v>
      </c>
      <c r="P1049" s="177">
        <v>10.454499999999999</v>
      </c>
      <c r="Q1049" s="177">
        <v>15.6495</v>
      </c>
      <c r="R1049" s="177">
        <v>13.328200000000001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44918</v>
      </c>
      <c r="E1052" s="177">
        <v>46.17</v>
      </c>
      <c r="F1052" s="177">
        <v>-1.7241</v>
      </c>
      <c r="G1052" s="177">
        <v>-3.1465999999999998</v>
      </c>
      <c r="H1052" s="177">
        <v>-2.6154999999999999</v>
      </c>
      <c r="I1052" s="177">
        <v>-3.8725999999999998</v>
      </c>
      <c r="J1052" s="177">
        <v>-2.6360000000000001</v>
      </c>
      <c r="K1052" s="177">
        <v>1.2056</v>
      </c>
      <c r="L1052" s="177">
        <v>13.8033</v>
      </c>
      <c r="M1052" s="177">
        <v>3.6364000000000001</v>
      </c>
      <c r="N1052" s="177">
        <v>2.0331000000000001</v>
      </c>
      <c r="O1052" s="177">
        <v>16.470400000000001</v>
      </c>
      <c r="P1052" s="177">
        <v>14.2218</v>
      </c>
      <c r="Q1052" s="177">
        <v>14.434699999999999</v>
      </c>
      <c r="R1052" s="177">
        <v>14.3001</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44918</v>
      </c>
      <c r="E1053" s="177">
        <v>41.22</v>
      </c>
      <c r="F1053" s="177">
        <v>-1.7166999999999999</v>
      </c>
      <c r="G1053" s="177">
        <v>-3.1484999999999999</v>
      </c>
      <c r="H1053" s="177">
        <v>-2.6453000000000002</v>
      </c>
      <c r="I1053" s="177">
        <v>-3.9161000000000001</v>
      </c>
      <c r="J1053" s="177">
        <v>-2.7370999999999999</v>
      </c>
      <c r="K1053" s="177">
        <v>0.85640000000000005</v>
      </c>
      <c r="L1053" s="177">
        <v>12.993399999999999</v>
      </c>
      <c r="M1053" s="177">
        <v>2.5118</v>
      </c>
      <c r="N1053" s="177">
        <v>0.56110000000000004</v>
      </c>
      <c r="O1053" s="177">
        <v>14.7501</v>
      </c>
      <c r="P1053" s="177">
        <v>12.667299999999999</v>
      </c>
      <c r="Q1053" s="177">
        <v>12.1511</v>
      </c>
      <c r="R1053" s="177">
        <v>12.601800000000001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44918</v>
      </c>
      <c r="E1054" s="177">
        <v>310.262</v>
      </c>
      <c r="F1054" s="177">
        <v>-1.6172</v>
      </c>
      <c r="G1054" s="177">
        <v>-2.5760999999999998</v>
      </c>
      <c r="H1054" s="177">
        <v>-2.3485999999999998</v>
      </c>
      <c r="I1054" s="177">
        <v>-3.2738</v>
      </c>
      <c r="J1054" s="177">
        <v>-2.1819999999999999</v>
      </c>
      <c r="K1054" s="177">
        <v>1.2099</v>
      </c>
      <c r="L1054" s="177">
        <v>15.136200000000001</v>
      </c>
      <c r="M1054" s="177">
        <v>6.1417999999999999</v>
      </c>
      <c r="N1054" s="177">
        <v>2.6892</v>
      </c>
      <c r="O1054" s="177">
        <v>9.2911000000000001</v>
      </c>
      <c r="P1054" s="177">
        <v>8.2454000000000001</v>
      </c>
      <c r="Q1054" s="177">
        <v>10.830500000000001</v>
      </c>
      <c r="R1054" s="177">
        <v>11.6289</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44918</v>
      </c>
      <c r="E1055" s="177">
        <v>289.94</v>
      </c>
      <c r="F1055" s="177">
        <v>-1.6194999999999999</v>
      </c>
      <c r="G1055" s="177">
        <v>-2.5828000000000002</v>
      </c>
      <c r="H1055" s="177">
        <v>-2.3633000000000002</v>
      </c>
      <c r="I1055" s="177">
        <v>-3.3031000000000001</v>
      </c>
      <c r="J1055" s="177">
        <v>-2.2454000000000001</v>
      </c>
      <c r="K1055" s="177">
        <v>1.0109999999999999</v>
      </c>
      <c r="L1055" s="177">
        <v>14.6797</v>
      </c>
      <c r="M1055" s="177">
        <v>5.5022000000000002</v>
      </c>
      <c r="N1055" s="177">
        <v>1.8803000000000001</v>
      </c>
      <c r="O1055" s="177">
        <v>8.4417000000000009</v>
      </c>
      <c r="P1055" s="177">
        <v>7.4451999999999998</v>
      </c>
      <c r="Q1055" s="177">
        <v>18.534199999999998</v>
      </c>
      <c r="R1055" s="177">
        <v>10.7623</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44918</v>
      </c>
      <c r="E1056" s="177">
        <v>61.02</v>
      </c>
      <c r="F1056" s="177">
        <v>-1.8498000000000001</v>
      </c>
      <c r="G1056" s="177">
        <v>-3.3729</v>
      </c>
      <c r="H1056" s="177">
        <v>-2.9580000000000002</v>
      </c>
      <c r="I1056" s="177">
        <v>-4.0113000000000003</v>
      </c>
      <c r="J1056" s="177">
        <v>-2.5707</v>
      </c>
      <c r="K1056" s="177">
        <v>2.3826000000000001</v>
      </c>
      <c r="L1056" s="177">
        <v>16.1843</v>
      </c>
      <c r="M1056" s="177">
        <v>5.4615</v>
      </c>
      <c r="N1056" s="177">
        <v>4.7733999999999996</v>
      </c>
      <c r="O1056" s="177">
        <v>15.274699999999999</v>
      </c>
      <c r="P1056" s="177">
        <v>12.3346</v>
      </c>
      <c r="Q1056" s="177">
        <v>14.144</v>
      </c>
      <c r="R1056" s="177">
        <v>15.024800000000001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1980</v>
      </c>
      <c r="C1057" s="173">
        <v>111940</v>
      </c>
      <c r="D1057" s="176">
        <v>44918</v>
      </c>
      <c r="E1057" s="177">
        <v>55.28</v>
      </c>
      <c r="F1057" s="177">
        <v>-1.8640000000000001</v>
      </c>
      <c r="G1057" s="177">
        <v>-3.3904000000000001</v>
      </c>
      <c r="H1057" s="177">
        <v>-2.9834999999999998</v>
      </c>
      <c r="I1057" s="177">
        <v>-4.0610999999999997</v>
      </c>
      <c r="J1057" s="177">
        <v>-2.6932</v>
      </c>
      <c r="K1057" s="177">
        <v>1.9738</v>
      </c>
      <c r="L1057" s="177">
        <v>15.2387</v>
      </c>
      <c r="M1057" s="177">
        <v>4.2035999999999998</v>
      </c>
      <c r="N1057" s="177">
        <v>3.1343000000000001</v>
      </c>
      <c r="O1057" s="177">
        <v>13.474600000000001</v>
      </c>
      <c r="P1057" s="177">
        <v>10.8231</v>
      </c>
      <c r="Q1057" s="177">
        <v>13.3939</v>
      </c>
      <c r="R1057" s="177">
        <v>13.304500000000001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44918</v>
      </c>
      <c r="E1058" s="177">
        <v>1642.23820857428</v>
      </c>
      <c r="F1058" s="177">
        <v>-1.8309</v>
      </c>
      <c r="G1058" s="177">
        <v>-2.8193000000000001</v>
      </c>
      <c r="H1058" s="177">
        <v>-2.5545</v>
      </c>
      <c r="I1058" s="177">
        <v>-3.9165000000000001</v>
      </c>
      <c r="J1058" s="177">
        <v>-2.2791999999999999</v>
      </c>
      <c r="K1058" s="177">
        <v>1.3711</v>
      </c>
      <c r="L1058" s="177">
        <v>9.5069999999999997</v>
      </c>
      <c r="M1058" s="177">
        <v>1.6862999999999999</v>
      </c>
      <c r="N1058" s="177">
        <v>-1.7576000000000001</v>
      </c>
      <c r="O1058" s="177">
        <v>13.161199999999999</v>
      </c>
      <c r="P1058" s="177">
        <v>8.1578999999999997</v>
      </c>
      <c r="Q1058" s="177">
        <v>19.1751</v>
      </c>
      <c r="R1058" s="177">
        <v>14.8226</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44918</v>
      </c>
      <c r="E1059" s="177">
        <v>741.83190000000002</v>
      </c>
      <c r="F1059" s="177">
        <v>-1.8287</v>
      </c>
      <c r="G1059" s="177">
        <v>-2.8127</v>
      </c>
      <c r="H1059" s="177">
        <v>-2.5392000000000001</v>
      </c>
      <c r="I1059" s="177">
        <v>-3.887</v>
      </c>
      <c r="J1059" s="177">
        <v>-2.2159</v>
      </c>
      <c r="K1059" s="177">
        <v>1.5707</v>
      </c>
      <c r="L1059" s="177">
        <v>9.9300999999999995</v>
      </c>
      <c r="M1059" s="177">
        <v>2.2679</v>
      </c>
      <c r="N1059" s="177">
        <v>-1.0165999999999999</v>
      </c>
      <c r="O1059" s="177">
        <v>13.9977</v>
      </c>
      <c r="P1059" s="177">
        <v>8.9967000000000006</v>
      </c>
      <c r="Q1059" s="177">
        <v>12.0482</v>
      </c>
      <c r="R1059" s="177">
        <v>15.6724</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44918</v>
      </c>
      <c r="E1060" s="177">
        <v>906.34468375109202</v>
      </c>
      <c r="F1060" s="177">
        <v>-1.806</v>
      </c>
      <c r="G1060" s="177">
        <v>-3.1875</v>
      </c>
      <c r="H1060" s="177">
        <v>-2.7879999999999998</v>
      </c>
      <c r="I1060" s="177">
        <v>-3.8378000000000001</v>
      </c>
      <c r="J1060" s="177">
        <v>-2.1286</v>
      </c>
      <c r="K1060" s="177">
        <v>3.6871999999999998</v>
      </c>
      <c r="L1060" s="177">
        <v>16.084</v>
      </c>
      <c r="M1060" s="177">
        <v>7.7134</v>
      </c>
      <c r="N1060" s="177">
        <v>9.8139000000000003</v>
      </c>
      <c r="O1060" s="177">
        <v>13.821899999999999</v>
      </c>
      <c r="P1060" s="177">
        <v>9.7693999999999992</v>
      </c>
      <c r="Q1060" s="177">
        <v>18.676200000000001</v>
      </c>
      <c r="R1060" s="177">
        <v>19.6721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44918</v>
      </c>
      <c r="E1061" s="177">
        <v>787.25400000000002</v>
      </c>
      <c r="F1061" s="177">
        <v>-1.8042</v>
      </c>
      <c r="G1061" s="177">
        <v>-3.1827000000000001</v>
      </c>
      <c r="H1061" s="177">
        <v>-2.7770999999999999</v>
      </c>
      <c r="I1061" s="177">
        <v>-3.8163999999999998</v>
      </c>
      <c r="J1061" s="177">
        <v>-2.0832999999999999</v>
      </c>
      <c r="K1061" s="177">
        <v>3.8439000000000001</v>
      </c>
      <c r="L1061" s="177">
        <v>16.433900000000001</v>
      </c>
      <c r="M1061" s="177">
        <v>8.1982999999999997</v>
      </c>
      <c r="N1061" s="177">
        <v>10.471500000000001</v>
      </c>
      <c r="O1061" s="177">
        <v>14.490600000000001</v>
      </c>
      <c r="P1061" s="177">
        <v>10.452299999999999</v>
      </c>
      <c r="Q1061" s="177">
        <v>13.303599999999999</v>
      </c>
      <c r="R1061" s="177">
        <v>20.376000000000001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2040</v>
      </c>
      <c r="C1062" s="173">
        <v>101594</v>
      </c>
      <c r="D1062" s="176">
        <v>44918</v>
      </c>
      <c r="E1062" s="177">
        <v>316.45049999999998</v>
      </c>
      <c r="F1062" s="177">
        <v>-1.9393</v>
      </c>
      <c r="G1062" s="177">
        <v>-3.2193000000000001</v>
      </c>
      <c r="H1062" s="177">
        <v>-2.8214999999999999</v>
      </c>
      <c r="I1062" s="177">
        <v>-4.2554999999999996</v>
      </c>
      <c r="J1062" s="177">
        <v>-2.6438000000000001</v>
      </c>
      <c r="K1062" s="177">
        <v>0.76339999999999997</v>
      </c>
      <c r="L1062" s="177">
        <v>14.668699999999999</v>
      </c>
      <c r="M1062" s="177">
        <v>2.6842000000000001</v>
      </c>
      <c r="N1062" s="177">
        <v>0.62460000000000004</v>
      </c>
      <c r="O1062" s="177">
        <v>11.4839</v>
      </c>
      <c r="P1062" s="177">
        <v>9.4016000000000002</v>
      </c>
      <c r="Q1062" s="177">
        <v>18.803899999999999</v>
      </c>
      <c r="R1062" s="177">
        <v>11.5693</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2041</v>
      </c>
      <c r="C1063" s="173">
        <v>120030</v>
      </c>
      <c r="D1063" s="176">
        <v>44918</v>
      </c>
      <c r="E1063" s="177">
        <v>343.13889999999998</v>
      </c>
      <c r="F1063" s="177">
        <v>-1.9368000000000001</v>
      </c>
      <c r="G1063" s="177">
        <v>-3.2118000000000002</v>
      </c>
      <c r="H1063" s="177">
        <v>-2.8039000000000001</v>
      </c>
      <c r="I1063" s="177">
        <v>-4.2201000000000004</v>
      </c>
      <c r="J1063" s="177">
        <v>-2.5682999999999998</v>
      </c>
      <c r="K1063" s="177">
        <v>1.0008999999999999</v>
      </c>
      <c r="L1063" s="177">
        <v>15.2111</v>
      </c>
      <c r="M1063" s="177">
        <v>3.4135</v>
      </c>
      <c r="N1063" s="177">
        <v>1.5775999999999999</v>
      </c>
      <c r="O1063" s="177">
        <v>12.5398</v>
      </c>
      <c r="P1063" s="177">
        <v>10.3736</v>
      </c>
      <c r="Q1063" s="177">
        <v>12.3635</v>
      </c>
      <c r="R1063" s="177">
        <v>12.6248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44918</v>
      </c>
      <c r="E1064" s="177">
        <v>68.48</v>
      </c>
      <c r="F1064" s="177">
        <v>-1.7081</v>
      </c>
      <c r="G1064" s="177">
        <v>-2.9478</v>
      </c>
      <c r="H1064" s="177">
        <v>-2.5750000000000002</v>
      </c>
      <c r="I1064" s="177">
        <v>-3.5221</v>
      </c>
      <c r="J1064" s="177">
        <v>-1.8771</v>
      </c>
      <c r="K1064" s="177">
        <v>3.6947000000000001</v>
      </c>
      <c r="L1064" s="177">
        <v>15.324999999999999</v>
      </c>
      <c r="M1064" s="177">
        <v>5.6463999999999999</v>
      </c>
      <c r="N1064" s="177">
        <v>6.7332000000000001</v>
      </c>
      <c r="O1064" s="177">
        <v>15.281700000000001</v>
      </c>
      <c r="P1064" s="177">
        <v>10.8729</v>
      </c>
      <c r="Q1064" s="177">
        <v>14.091100000000001</v>
      </c>
      <c r="R1064" s="177">
        <v>18.1096</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44918</v>
      </c>
      <c r="E1065" s="177">
        <v>74.099999999999994</v>
      </c>
      <c r="F1065" s="177">
        <v>-1.7111000000000001</v>
      </c>
      <c r="G1065" s="177">
        <v>-2.9597000000000002</v>
      </c>
      <c r="H1065" s="177">
        <v>-2.5769000000000002</v>
      </c>
      <c r="I1065" s="177">
        <v>-3.5030999999999999</v>
      </c>
      <c r="J1065" s="177">
        <v>-1.8412999999999999</v>
      </c>
      <c r="K1065" s="177">
        <v>3.8397000000000001</v>
      </c>
      <c r="L1065" s="177">
        <v>15.672800000000001</v>
      </c>
      <c r="M1065" s="177">
        <v>6.1452999999999998</v>
      </c>
      <c r="N1065" s="177">
        <v>7.4069000000000003</v>
      </c>
      <c r="O1065" s="177">
        <v>16.002800000000001</v>
      </c>
      <c r="P1065" s="177">
        <v>11.6624</v>
      </c>
      <c r="Q1065" s="177">
        <v>14.8849</v>
      </c>
      <c r="R1065" s="177">
        <v>18.837499999999999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44918</v>
      </c>
      <c r="E1066" s="177">
        <v>39.81</v>
      </c>
      <c r="F1066" s="177">
        <v>-1.8975</v>
      </c>
      <c r="G1066" s="177">
        <v>-3.4908999999999999</v>
      </c>
      <c r="H1066" s="177">
        <v>-2.9498000000000002</v>
      </c>
      <c r="I1066" s="177">
        <v>-4.2798999999999996</v>
      </c>
      <c r="J1066" s="177">
        <v>-3.1387</v>
      </c>
      <c r="K1066" s="177">
        <v>0.91249999999999998</v>
      </c>
      <c r="L1066" s="177">
        <v>14.594099999999999</v>
      </c>
      <c r="M1066" s="177">
        <v>2.6560000000000001</v>
      </c>
      <c r="N1066" s="177">
        <v>2.4182999999999999</v>
      </c>
      <c r="O1066" s="177">
        <v>15.1404</v>
      </c>
      <c r="P1066" s="177">
        <v>10.2562</v>
      </c>
      <c r="Q1066" s="177">
        <v>13.9016</v>
      </c>
      <c r="R1066" s="177">
        <v>16.444299999999998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44918</v>
      </c>
      <c r="E1067" s="177">
        <v>44.44</v>
      </c>
      <c r="F1067" s="177">
        <v>-1.8985000000000001</v>
      </c>
      <c r="G1067" s="177">
        <v>-3.4752000000000001</v>
      </c>
      <c r="H1067" s="177">
        <v>-2.927</v>
      </c>
      <c r="I1067" s="177">
        <v>-4.2447999999999997</v>
      </c>
      <c r="J1067" s="177">
        <v>-3.0541</v>
      </c>
      <c r="K1067" s="177">
        <v>1.2301</v>
      </c>
      <c r="L1067" s="177">
        <v>15.338699999999999</v>
      </c>
      <c r="M1067" s="177">
        <v>3.4931999999999999</v>
      </c>
      <c r="N1067" s="177">
        <v>3.5897000000000001</v>
      </c>
      <c r="O1067" s="177">
        <v>16.464200000000002</v>
      </c>
      <c r="P1067" s="177">
        <v>11.7537</v>
      </c>
      <c r="Q1067" s="177">
        <v>13.8843</v>
      </c>
      <c r="R1067" s="177">
        <v>17.808399999999999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44918</v>
      </c>
      <c r="E1068" s="177">
        <v>53.792000000000002</v>
      </c>
      <c r="F1068" s="177">
        <v>-1.9217</v>
      </c>
      <c r="G1068" s="177">
        <v>-3.4116</v>
      </c>
      <c r="H1068" s="177">
        <v>-3.0127999999999999</v>
      </c>
      <c r="I1068" s="177">
        <v>-4.5513000000000003</v>
      </c>
      <c r="J1068" s="177">
        <v>-3.8519000000000001</v>
      </c>
      <c r="K1068" s="177">
        <v>-1.3389</v>
      </c>
      <c r="L1068" s="177">
        <v>11.8569</v>
      </c>
      <c r="M1068" s="177">
        <v>-5.1999999999999998E-2</v>
      </c>
      <c r="N1068" s="177">
        <v>-1.4979</v>
      </c>
      <c r="O1068" s="177">
        <v>13.5383</v>
      </c>
      <c r="P1068" s="177">
        <v>9.7104999999999997</v>
      </c>
      <c r="Q1068" s="177">
        <v>12.098800000000001</v>
      </c>
      <c r="R1068" s="177">
        <v>12.8354</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44918</v>
      </c>
      <c r="E1069" s="177">
        <v>48.280999999999999</v>
      </c>
      <c r="F1069" s="177">
        <v>-1.9257</v>
      </c>
      <c r="G1069" s="177">
        <v>-3.4224999999999999</v>
      </c>
      <c r="H1069" s="177">
        <v>-3.0366</v>
      </c>
      <c r="I1069" s="177">
        <v>-4.5980999999999996</v>
      </c>
      <c r="J1069" s="177">
        <v>-3.9527999999999999</v>
      </c>
      <c r="K1069" s="177">
        <v>-1.65</v>
      </c>
      <c r="L1069" s="177">
        <v>11.1441</v>
      </c>
      <c r="M1069" s="177">
        <v>-1.0026999999999999</v>
      </c>
      <c r="N1069" s="177">
        <v>-2.7376999999999998</v>
      </c>
      <c r="O1069" s="177">
        <v>12.2014</v>
      </c>
      <c r="P1069" s="177">
        <v>8.5318000000000005</v>
      </c>
      <c r="Q1069" s="177">
        <v>9.9801000000000002</v>
      </c>
      <c r="R1069" s="177">
        <v>11.4359</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44918</v>
      </c>
      <c r="E1070" s="177">
        <v>34.159999999999997</v>
      </c>
      <c r="F1070" s="177">
        <v>-1.8955</v>
      </c>
      <c r="G1070" s="177">
        <v>-3.202</v>
      </c>
      <c r="H1070" s="177">
        <v>-2.7334999999999998</v>
      </c>
      <c r="I1070" s="177">
        <v>-3.964</v>
      </c>
      <c r="J1070" s="177">
        <v>-2.3721000000000001</v>
      </c>
      <c r="K1070" s="177">
        <v>2.5209999999999999</v>
      </c>
      <c r="L1070" s="177">
        <v>15.4834</v>
      </c>
      <c r="M1070" s="177">
        <v>6.8167999999999997</v>
      </c>
      <c r="N1070" s="177">
        <v>5.2047999999999996</v>
      </c>
      <c r="O1070" s="177">
        <v>10.4581</v>
      </c>
      <c r="P1070" s="177">
        <v>9.298</v>
      </c>
      <c r="Q1070" s="177">
        <v>12.3232</v>
      </c>
      <c r="R1070" s="177">
        <v>12.4596</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1843</v>
      </c>
      <c r="C1071" s="173">
        <v>116547</v>
      </c>
      <c r="D1071" s="176">
        <v>44918</v>
      </c>
      <c r="E1071" s="177">
        <v>29.48</v>
      </c>
      <c r="F1071" s="177">
        <v>-1.8968</v>
      </c>
      <c r="G1071" s="177">
        <v>-3.2172999999999998</v>
      </c>
      <c r="H1071" s="177">
        <v>-2.7704</v>
      </c>
      <c r="I1071" s="177">
        <v>-4.0052000000000003</v>
      </c>
      <c r="J1071" s="177">
        <v>-2.4487000000000001</v>
      </c>
      <c r="K1071" s="177">
        <v>2.2191000000000001</v>
      </c>
      <c r="L1071" s="177">
        <v>14.752800000000001</v>
      </c>
      <c r="M1071" s="177">
        <v>5.7389000000000001</v>
      </c>
      <c r="N1071" s="177">
        <v>3.7663000000000002</v>
      </c>
      <c r="O1071" s="177">
        <v>8.9022000000000006</v>
      </c>
      <c r="P1071" s="177">
        <v>7.7385000000000002</v>
      </c>
      <c r="Q1071" s="177">
        <v>10.4534</v>
      </c>
      <c r="R1071" s="177">
        <v>10.922700000000001</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44918</v>
      </c>
      <c r="E1072" s="177">
        <v>42.95</v>
      </c>
      <c r="F1072" s="177">
        <v>-1.8734</v>
      </c>
      <c r="G1072" s="177">
        <v>-3.4615</v>
      </c>
      <c r="H1072" s="177">
        <v>-3.0036</v>
      </c>
      <c r="I1072" s="177">
        <v>-4.5979999999999999</v>
      </c>
      <c r="J1072" s="177">
        <v>-3.5697999999999999</v>
      </c>
      <c r="K1072" s="177">
        <v>-0.60170000000000001</v>
      </c>
      <c r="L1072" s="177">
        <v>11.6454</v>
      </c>
      <c r="M1072" s="177">
        <v>-0.4173</v>
      </c>
      <c r="N1072" s="177">
        <v>-3.3527999999999998</v>
      </c>
      <c r="O1072" s="177">
        <v>12.544</v>
      </c>
      <c r="P1072" s="177">
        <v>9.58</v>
      </c>
      <c r="Q1072" s="177">
        <v>11.5373</v>
      </c>
      <c r="R1072" s="177">
        <v>13.8256</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44918</v>
      </c>
      <c r="E1073" s="177">
        <v>49.72</v>
      </c>
      <c r="F1073" s="177">
        <v>-1.8749</v>
      </c>
      <c r="G1073" s="177">
        <v>-3.4563000000000001</v>
      </c>
      <c r="H1073" s="177">
        <v>-2.9853999999999998</v>
      </c>
      <c r="I1073" s="177">
        <v>-4.5498000000000003</v>
      </c>
      <c r="J1073" s="177">
        <v>-3.4563000000000001</v>
      </c>
      <c r="K1073" s="177">
        <v>-0.24079999999999999</v>
      </c>
      <c r="L1073" s="177">
        <v>12.463200000000001</v>
      </c>
      <c r="M1073" s="177">
        <v>0.70889999999999997</v>
      </c>
      <c r="N1073" s="177">
        <v>-1.9136</v>
      </c>
      <c r="O1073" s="177">
        <v>14.087899999999999</v>
      </c>
      <c r="P1073" s="177">
        <v>11.203799999999999</v>
      </c>
      <c r="Q1073" s="177">
        <v>14.367800000000001</v>
      </c>
      <c r="R1073" s="177">
        <v>15.4701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1723</v>
      </c>
      <c r="C1074" s="173">
        <v>148353</v>
      </c>
      <c r="D1074" s="176">
        <v>44918</v>
      </c>
      <c r="E1074" s="177">
        <v>12.536899999999999</v>
      </c>
      <c r="F1074" s="177">
        <v>-2.0270999999999999</v>
      </c>
      <c r="G1074" s="177">
        <v>-3.5222000000000002</v>
      </c>
      <c r="H1074" s="177">
        <v>-2.8997999999999999</v>
      </c>
      <c r="I1074" s="177">
        <v>-4.4486999999999997</v>
      </c>
      <c r="J1074" s="177">
        <v>-3.1713</v>
      </c>
      <c r="K1074" s="177">
        <v>2.7185000000000001</v>
      </c>
      <c r="L1074" s="177">
        <v>16.145900000000001</v>
      </c>
      <c r="M1074" s="177">
        <v>5.7217000000000002</v>
      </c>
      <c r="N1074" s="177">
        <v>0.97699999999999998</v>
      </c>
      <c r="O1074" s="177"/>
      <c r="P1074" s="177"/>
      <c r="Q1074" s="177">
        <v>11.9857</v>
      </c>
      <c r="R1074" s="177"/>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1724</v>
      </c>
      <c r="C1075" s="173">
        <v>148351</v>
      </c>
      <c r="D1075" s="176">
        <v>44918</v>
      </c>
      <c r="E1075" s="177">
        <v>11.9884</v>
      </c>
      <c r="F1075" s="177">
        <v>-2.0323000000000002</v>
      </c>
      <c r="G1075" s="177">
        <v>-3.5379999999999998</v>
      </c>
      <c r="H1075" s="177">
        <v>-2.9365999999999999</v>
      </c>
      <c r="I1075" s="177">
        <v>-4.5205000000000002</v>
      </c>
      <c r="J1075" s="177">
        <v>-3.3271999999999999</v>
      </c>
      <c r="K1075" s="177">
        <v>2.1941999999999999</v>
      </c>
      <c r="L1075" s="177">
        <v>14.9283</v>
      </c>
      <c r="M1075" s="177">
        <v>3.9712000000000001</v>
      </c>
      <c r="N1075" s="177">
        <v>-1.2023999999999999</v>
      </c>
      <c r="O1075" s="177"/>
      <c r="P1075" s="177"/>
      <c r="Q1075" s="177">
        <v>9.5052000000000003</v>
      </c>
      <c r="R1075" s="177"/>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44918</v>
      </c>
      <c r="E1076" s="177">
        <v>111.1803</v>
      </c>
      <c r="F1076" s="177">
        <v>-1.9383999999999999</v>
      </c>
      <c r="G1076" s="177">
        <v>-3.4306000000000001</v>
      </c>
      <c r="H1076" s="177">
        <v>-2.9609000000000001</v>
      </c>
      <c r="I1076" s="177">
        <v>-3.9024000000000001</v>
      </c>
      <c r="J1076" s="177">
        <v>-2.1204000000000001</v>
      </c>
      <c r="K1076" s="177">
        <v>2.1023999999999998</v>
      </c>
      <c r="L1076" s="177">
        <v>15.882099999999999</v>
      </c>
      <c r="M1076" s="177">
        <v>4.4439000000000002</v>
      </c>
      <c r="N1076" s="177">
        <v>3.2810999999999999</v>
      </c>
      <c r="O1076" s="177">
        <v>14.6699</v>
      </c>
      <c r="P1076" s="177">
        <v>10.3758</v>
      </c>
      <c r="Q1076" s="177">
        <v>11.9011</v>
      </c>
      <c r="R1076" s="177">
        <v>13.663</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1960</v>
      </c>
      <c r="C1077" s="173">
        <v>100219</v>
      </c>
      <c r="D1077" s="176">
        <v>44918</v>
      </c>
      <c r="E1077" s="177">
        <v>100.21810000000001</v>
      </c>
      <c r="F1077" s="177">
        <v>-1.9401999999999999</v>
      </c>
      <c r="G1077" s="177">
        <v>-3.4361000000000002</v>
      </c>
      <c r="H1077" s="177">
        <v>-2.9739</v>
      </c>
      <c r="I1077" s="177">
        <v>-3.9279999999999999</v>
      </c>
      <c r="J1077" s="177">
        <v>-2.1762000000000001</v>
      </c>
      <c r="K1077" s="177">
        <v>1.9252</v>
      </c>
      <c r="L1077" s="177">
        <v>15.4649</v>
      </c>
      <c r="M1077" s="177">
        <v>3.8631000000000002</v>
      </c>
      <c r="N1077" s="177">
        <v>2.5110999999999999</v>
      </c>
      <c r="O1077" s="177">
        <v>13.5657</v>
      </c>
      <c r="P1077" s="177">
        <v>9.2665000000000006</v>
      </c>
      <c r="Q1077" s="177">
        <v>8.6608000000000001</v>
      </c>
      <c r="R1077" s="177">
        <v>12.6174</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1725</v>
      </c>
      <c r="C1078" s="173">
        <v>114458</v>
      </c>
      <c r="D1078" s="176">
        <v>44918</v>
      </c>
      <c r="E1078" s="177">
        <v>375.72699999999998</v>
      </c>
      <c r="F1078" s="177">
        <v>-1.8149</v>
      </c>
      <c r="G1078" s="177">
        <v>-3.3243999999999998</v>
      </c>
      <c r="H1078" s="177">
        <v>-2.7993999999999999</v>
      </c>
      <c r="I1078" s="177">
        <v>-4.0324999999999998</v>
      </c>
      <c r="J1078" s="177">
        <v>-2.0703</v>
      </c>
      <c r="K1078" s="177">
        <v>1.3159000000000001</v>
      </c>
      <c r="L1078" s="177">
        <v>13.075100000000001</v>
      </c>
      <c r="M1078" s="177">
        <v>3.9117000000000002</v>
      </c>
      <c r="N1078" s="177">
        <v>1.5253000000000001</v>
      </c>
      <c r="O1078" s="177">
        <v>13.8949</v>
      </c>
      <c r="P1078" s="177">
        <v>10.7142</v>
      </c>
      <c r="Q1078" s="177">
        <v>18.882000000000001</v>
      </c>
      <c r="R1078" s="177">
        <v>14.523199999999999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1726</v>
      </c>
      <c r="C1079" s="173">
        <v>120152</v>
      </c>
      <c r="D1079" s="176">
        <v>44918</v>
      </c>
      <c r="E1079" s="177">
        <v>419.20100000000002</v>
      </c>
      <c r="F1079" s="177">
        <v>-1.8112999999999999</v>
      </c>
      <c r="G1079" s="177">
        <v>-3.3138999999999998</v>
      </c>
      <c r="H1079" s="177">
        <v>-2.7747999999999999</v>
      </c>
      <c r="I1079" s="177">
        <v>-3.9849000000000001</v>
      </c>
      <c r="J1079" s="177">
        <v>-1.9681</v>
      </c>
      <c r="K1079" s="177">
        <v>1.6379999999999999</v>
      </c>
      <c r="L1079" s="177">
        <v>13.797700000000001</v>
      </c>
      <c r="M1079" s="177">
        <v>4.9122000000000003</v>
      </c>
      <c r="N1079" s="177">
        <v>2.8193999999999999</v>
      </c>
      <c r="O1079" s="177">
        <v>15.2782</v>
      </c>
      <c r="P1079" s="177">
        <v>12.019500000000001</v>
      </c>
      <c r="Q1079" s="177">
        <v>14.2301</v>
      </c>
      <c r="R1079" s="177">
        <v>15.9534</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1797</v>
      </c>
      <c r="C1080" s="173">
        <v>114457</v>
      </c>
      <c r="D1080" s="176">
        <v>44918</v>
      </c>
      <c r="E1080" s="177">
        <v>501.30610448629699</v>
      </c>
      <c r="F1080" s="177">
        <v>-1.8159000000000001</v>
      </c>
      <c r="G1080" s="177">
        <v>-3.3248000000000002</v>
      </c>
      <c r="H1080" s="177">
        <v>-2.7997999999999998</v>
      </c>
      <c r="I1080" s="177">
        <v>-4.0326000000000004</v>
      </c>
      <c r="J1080" s="177">
        <v>-2.0697000000000001</v>
      </c>
      <c r="K1080" s="177">
        <v>1.3161</v>
      </c>
      <c r="L1080" s="177">
        <v>13.0747</v>
      </c>
      <c r="M1080" s="177">
        <v>3.91</v>
      </c>
      <c r="N1080" s="177">
        <v>1.5239</v>
      </c>
      <c r="O1080" s="177">
        <v>13.553900000000001</v>
      </c>
      <c r="P1080" s="177">
        <v>10.406700000000001</v>
      </c>
      <c r="Q1080" s="177">
        <v>17.7166</v>
      </c>
      <c r="R1080" s="177">
        <v>14.522600000000001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1798</v>
      </c>
      <c r="C1081" s="173">
        <v>120153</v>
      </c>
      <c r="D1081" s="176">
        <v>44918</v>
      </c>
      <c r="E1081" s="177">
        <v>115.280632538235</v>
      </c>
      <c r="F1081" s="177">
        <v>-1.81</v>
      </c>
      <c r="G1081" s="177">
        <v>-3.3134999999999999</v>
      </c>
      <c r="H1081" s="177">
        <v>-2.7743000000000002</v>
      </c>
      <c r="I1081" s="177">
        <v>-3.9849999999999999</v>
      </c>
      <c r="J1081" s="177">
        <v>-1.968</v>
      </c>
      <c r="K1081" s="177">
        <v>1.639</v>
      </c>
      <c r="L1081" s="177">
        <v>13.797499999999999</v>
      </c>
      <c r="M1081" s="177">
        <v>4.9124999999999996</v>
      </c>
      <c r="N1081" s="177">
        <v>2.8189000000000002</v>
      </c>
      <c r="O1081" s="177">
        <v>14.9322</v>
      </c>
      <c r="P1081" s="177">
        <v>11.7159</v>
      </c>
      <c r="Q1081" s="177">
        <v>13.823600000000001</v>
      </c>
      <c r="R1081" s="177">
        <v>15.953200000000001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44918</v>
      </c>
      <c r="E1084" s="177">
        <v>44.082000000000001</v>
      </c>
      <c r="F1084" s="177">
        <v>-1.7054</v>
      </c>
      <c r="G1084" s="177">
        <v>-2.8652000000000002</v>
      </c>
      <c r="H1084" s="177">
        <v>-2.2988</v>
      </c>
      <c r="I1084" s="177">
        <v>-3.8212000000000002</v>
      </c>
      <c r="J1084" s="177">
        <v>-2.3279999999999998</v>
      </c>
      <c r="K1084" s="177">
        <v>0.88980000000000004</v>
      </c>
      <c r="L1084" s="177">
        <v>13.137499999999999</v>
      </c>
      <c r="M1084" s="177">
        <v>0.74139999999999995</v>
      </c>
      <c r="N1084" s="177">
        <v>-0.33029999999999998</v>
      </c>
      <c r="O1084" s="177">
        <v>11.998799999999999</v>
      </c>
      <c r="P1084" s="177">
        <v>10.8352</v>
      </c>
      <c r="Q1084" s="177">
        <v>12.655900000000001</v>
      </c>
      <c r="R1084" s="177">
        <v>12.296799999999999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1836</v>
      </c>
      <c r="C1085" s="173">
        <v>106871</v>
      </c>
      <c r="D1085" s="176">
        <v>44918</v>
      </c>
      <c r="E1085" s="177">
        <v>44.409437050441099</v>
      </c>
      <c r="F1085" s="177">
        <v>-1.7084999999999999</v>
      </c>
      <c r="G1085" s="177">
        <v>-2.8740999999999999</v>
      </c>
      <c r="H1085" s="177">
        <v>-2.319</v>
      </c>
      <c r="I1085" s="177">
        <v>-3.8607999999999998</v>
      </c>
      <c r="J1085" s="177">
        <v>-2.4140999999999999</v>
      </c>
      <c r="K1085" s="177">
        <v>0.61860000000000004</v>
      </c>
      <c r="L1085" s="177">
        <v>12.5444</v>
      </c>
      <c r="M1085" s="177">
        <v>-0.1079</v>
      </c>
      <c r="N1085" s="177">
        <v>-1.4950000000000001</v>
      </c>
      <c r="O1085" s="177">
        <v>10.606400000000001</v>
      </c>
      <c r="P1085" s="177">
        <v>9.5518999999999998</v>
      </c>
      <c r="Q1085" s="177">
        <v>10.019600000000001</v>
      </c>
      <c r="R1085" s="177">
        <v>10.794700000000001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44918</v>
      </c>
      <c r="E1086" s="177">
        <v>16.7483</v>
      </c>
      <c r="F1086" s="177">
        <v>-2.0188999999999999</v>
      </c>
      <c r="G1086" s="177">
        <v>-3.4150999999999998</v>
      </c>
      <c r="H1086" s="177">
        <v>-3.0265</v>
      </c>
      <c r="I1086" s="177">
        <v>-4.3632</v>
      </c>
      <c r="J1086" s="177">
        <v>-2.8959999999999999</v>
      </c>
      <c r="K1086" s="177">
        <v>0.98219999999999996</v>
      </c>
      <c r="L1086" s="177">
        <v>13.4117</v>
      </c>
      <c r="M1086" s="177">
        <v>3.6949999999999998</v>
      </c>
      <c r="N1086" s="177">
        <v>2.8109000000000002</v>
      </c>
      <c r="O1086" s="177">
        <v>14.920299999999999</v>
      </c>
      <c r="P1086" s="177"/>
      <c r="Q1086" s="177">
        <v>14.6256</v>
      </c>
      <c r="R1086" s="177">
        <v>17.1066</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44918</v>
      </c>
      <c r="E1087" s="177">
        <v>15.594799999999999</v>
      </c>
      <c r="F1087" s="177">
        <v>-2.0243000000000002</v>
      </c>
      <c r="G1087" s="177">
        <v>-3.4312</v>
      </c>
      <c r="H1087" s="177">
        <v>-3.0638000000000001</v>
      </c>
      <c r="I1087" s="177">
        <v>-4.4366000000000003</v>
      </c>
      <c r="J1087" s="177">
        <v>-3.0644</v>
      </c>
      <c r="K1087" s="177">
        <v>0.4703</v>
      </c>
      <c r="L1087" s="177">
        <v>12.281700000000001</v>
      </c>
      <c r="M1087" s="177">
        <v>2.1886000000000001</v>
      </c>
      <c r="N1087" s="177">
        <v>0.85819999999999996</v>
      </c>
      <c r="O1087" s="177">
        <v>12.825200000000001</v>
      </c>
      <c r="P1087" s="177"/>
      <c r="Q1087" s="177">
        <v>12.4809</v>
      </c>
      <c r="R1087" s="177">
        <v>14.9757</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44918</v>
      </c>
      <c r="E1088" s="177">
        <v>86.186000000000007</v>
      </c>
      <c r="F1088" s="177">
        <v>-2.0491000000000001</v>
      </c>
      <c r="G1088" s="177">
        <v>-3.5194999999999999</v>
      </c>
      <c r="H1088" s="177">
        <v>-3.1846000000000001</v>
      </c>
      <c r="I1088" s="177">
        <v>-4.3356000000000003</v>
      </c>
      <c r="J1088" s="177">
        <v>-2.7585999999999999</v>
      </c>
      <c r="K1088" s="177">
        <v>1.2630999999999999</v>
      </c>
      <c r="L1088" s="177">
        <v>12.5158</v>
      </c>
      <c r="M1088" s="177">
        <v>3.3269000000000002</v>
      </c>
      <c r="N1088" s="177">
        <v>2.2408999999999999</v>
      </c>
      <c r="O1088" s="177">
        <v>14.179600000000001</v>
      </c>
      <c r="P1088" s="177">
        <v>11.3764</v>
      </c>
      <c r="Q1088" s="177">
        <v>16.472899999999999</v>
      </c>
      <c r="R1088" s="177">
        <v>15.222099999999999</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44918</v>
      </c>
      <c r="E1089" s="177">
        <v>78.424999999999997</v>
      </c>
      <c r="F1089" s="177">
        <v>-2.0508000000000002</v>
      </c>
      <c r="G1089" s="177">
        <v>-3.5268000000000002</v>
      </c>
      <c r="H1089" s="177">
        <v>-3.2029000000000001</v>
      </c>
      <c r="I1089" s="177">
        <v>-4.3726000000000003</v>
      </c>
      <c r="J1089" s="177">
        <v>-2.8408000000000002</v>
      </c>
      <c r="K1089" s="177">
        <v>1.0006999999999999</v>
      </c>
      <c r="L1089" s="177">
        <v>11.928599999999999</v>
      </c>
      <c r="M1089" s="177">
        <v>2.5310999999999999</v>
      </c>
      <c r="N1089" s="177">
        <v>1.1909000000000001</v>
      </c>
      <c r="O1089" s="177">
        <v>12.9635</v>
      </c>
      <c r="P1089" s="177">
        <v>10.233700000000001</v>
      </c>
      <c r="Q1089" s="177">
        <v>15.008100000000001</v>
      </c>
      <c r="R1089" s="177">
        <v>14.0099</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1824</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1881</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44918</v>
      </c>
      <c r="E1092" s="177">
        <v>53.794899999999998</v>
      </c>
      <c r="F1092" s="177">
        <v>-2.0663</v>
      </c>
      <c r="G1092" s="177">
        <v>-4.0331000000000001</v>
      </c>
      <c r="H1092" s="177">
        <v>-3.7334999999999998</v>
      </c>
      <c r="I1092" s="177">
        <v>-4.7262000000000004</v>
      </c>
      <c r="J1092" s="177">
        <v>-2.8645</v>
      </c>
      <c r="K1092" s="177">
        <v>0.92789999999999995</v>
      </c>
      <c r="L1092" s="177">
        <v>17.090499999999999</v>
      </c>
      <c r="M1092" s="177">
        <v>8.0876999999999999</v>
      </c>
      <c r="N1092" s="177">
        <v>10.1508</v>
      </c>
      <c r="O1092" s="177">
        <v>14.715999999999999</v>
      </c>
      <c r="P1092" s="177">
        <v>10.088900000000001</v>
      </c>
      <c r="Q1092" s="177">
        <v>11.555999999999999</v>
      </c>
      <c r="R1092" s="177">
        <v>21.3736</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44918</v>
      </c>
      <c r="E1093" s="177">
        <v>58.708599999999997</v>
      </c>
      <c r="F1093" s="177">
        <v>-2.0638999999999998</v>
      </c>
      <c r="G1093" s="177">
        <v>-4.0251000000000001</v>
      </c>
      <c r="H1093" s="177">
        <v>-3.7158000000000002</v>
      </c>
      <c r="I1093" s="177">
        <v>-4.6927000000000003</v>
      </c>
      <c r="J1093" s="177">
        <v>-2.7945000000000002</v>
      </c>
      <c r="K1093" s="177">
        <v>1.1477999999999999</v>
      </c>
      <c r="L1093" s="177">
        <v>17.593800000000002</v>
      </c>
      <c r="M1093" s="177">
        <v>8.8157999999999994</v>
      </c>
      <c r="N1093" s="177">
        <v>11.1181</v>
      </c>
      <c r="O1093" s="177">
        <v>15.6991</v>
      </c>
      <c r="P1093" s="177">
        <v>11.0753</v>
      </c>
      <c r="Q1093" s="177">
        <v>14.9756</v>
      </c>
      <c r="R1093" s="177">
        <v>22.388500000000001</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44918</v>
      </c>
      <c r="E1094" s="177">
        <v>244.87</v>
      </c>
      <c r="F1094" s="177">
        <v>-1.7887999999999999</v>
      </c>
      <c r="G1094" s="177">
        <v>-3.3586</v>
      </c>
      <c r="H1094" s="177">
        <v>-2.8872</v>
      </c>
      <c r="I1094" s="177">
        <v>-3.8368000000000002</v>
      </c>
      <c r="J1094" s="177">
        <v>-2.1537999999999999</v>
      </c>
      <c r="K1094" s="177">
        <v>3.0207000000000002</v>
      </c>
      <c r="L1094" s="177">
        <v>15.352399999999999</v>
      </c>
      <c r="M1094" s="177">
        <v>5.8484999999999996</v>
      </c>
      <c r="N1094" s="177">
        <v>1.7366999999999999</v>
      </c>
      <c r="O1094" s="177">
        <v>10.770799999999999</v>
      </c>
      <c r="P1094" s="177">
        <v>8.6197999999999997</v>
      </c>
      <c r="Q1094" s="177">
        <v>17.4254</v>
      </c>
      <c r="R1094" s="177">
        <v>11.2949</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44918</v>
      </c>
      <c r="E1095" s="177">
        <v>279.39999999999998</v>
      </c>
      <c r="F1095" s="177">
        <v>-1.7857000000000001</v>
      </c>
      <c r="G1095" s="177">
        <v>-3.3485999999999998</v>
      </c>
      <c r="H1095" s="177">
        <v>-2.8613</v>
      </c>
      <c r="I1095" s="177">
        <v>-3.7812999999999999</v>
      </c>
      <c r="J1095" s="177">
        <v>-2.0301999999999998</v>
      </c>
      <c r="K1095" s="177">
        <v>3.4163999999999999</v>
      </c>
      <c r="L1095" s="177">
        <v>16.237500000000001</v>
      </c>
      <c r="M1095" s="177">
        <v>7.0538999999999996</v>
      </c>
      <c r="N1095" s="177">
        <v>3.2597</v>
      </c>
      <c r="O1095" s="177">
        <v>12.427199999999999</v>
      </c>
      <c r="P1095" s="177">
        <v>10.1943</v>
      </c>
      <c r="Q1095" s="177">
        <v>13.654500000000001</v>
      </c>
      <c r="R1095" s="177">
        <v>12.9771</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1727</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1728</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44918</v>
      </c>
      <c r="E1098" s="177">
        <v>68.063299999999998</v>
      </c>
      <c r="F1098" s="177">
        <v>-1.7670999999999999</v>
      </c>
      <c r="G1098" s="177">
        <v>-3.1282999999999999</v>
      </c>
      <c r="H1098" s="177">
        <v>-2.4876</v>
      </c>
      <c r="I1098" s="177">
        <v>-3.6637</v>
      </c>
      <c r="J1098" s="177">
        <v>-2.2103000000000002</v>
      </c>
      <c r="K1098" s="177">
        <v>1.8805000000000001</v>
      </c>
      <c r="L1098" s="177">
        <v>14.926</v>
      </c>
      <c r="M1098" s="177">
        <v>5.8818999999999999</v>
      </c>
      <c r="N1098" s="177">
        <v>5.3441999999999998</v>
      </c>
      <c r="O1098" s="177">
        <v>15.3202</v>
      </c>
      <c r="P1098" s="177">
        <v>10.892099999999999</v>
      </c>
      <c r="Q1098" s="177">
        <v>15.102499999999999</v>
      </c>
      <c r="R1098" s="177">
        <v>16.365500000000001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44918</v>
      </c>
      <c r="E1099" s="177">
        <v>62.555700000000002</v>
      </c>
      <c r="F1099" s="177">
        <v>-1.7688999999999999</v>
      </c>
      <c r="G1099" s="177">
        <v>-3.1337000000000002</v>
      </c>
      <c r="H1099" s="177">
        <v>-2.5003000000000002</v>
      </c>
      <c r="I1099" s="177">
        <v>-3.6890000000000001</v>
      </c>
      <c r="J1099" s="177">
        <v>-2.2663000000000002</v>
      </c>
      <c r="K1099" s="177">
        <v>1.6967000000000001</v>
      </c>
      <c r="L1099" s="177">
        <v>14.5199</v>
      </c>
      <c r="M1099" s="177">
        <v>5.3197000000000001</v>
      </c>
      <c r="N1099" s="177">
        <v>4.5850999999999997</v>
      </c>
      <c r="O1099" s="177">
        <v>14.4594</v>
      </c>
      <c r="P1099" s="177">
        <v>10.000400000000001</v>
      </c>
      <c r="Q1099" s="177">
        <v>11.434900000000001</v>
      </c>
      <c r="R1099" s="177">
        <v>15.5055</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1844</v>
      </c>
      <c r="C1100" s="173">
        <v>148507</v>
      </c>
      <c r="D1100" s="176">
        <v>44918</v>
      </c>
      <c r="E1100" s="177">
        <v>15.6957</v>
      </c>
      <c r="F1100" s="177">
        <v>-1.9826999999999999</v>
      </c>
      <c r="G1100" s="177">
        <v>-3.4746000000000001</v>
      </c>
      <c r="H1100" s="177">
        <v>-2.92</v>
      </c>
      <c r="I1100" s="177">
        <v>-4.0476000000000001</v>
      </c>
      <c r="J1100" s="177">
        <v>-2.5390000000000001</v>
      </c>
      <c r="K1100" s="177">
        <v>2.7031000000000001</v>
      </c>
      <c r="L1100" s="177">
        <v>15.616099999999999</v>
      </c>
      <c r="M1100" s="177">
        <v>5.4555999999999996</v>
      </c>
      <c r="N1100" s="177">
        <v>5.1955</v>
      </c>
      <c r="O1100" s="177"/>
      <c r="P1100" s="177"/>
      <c r="Q1100" s="177">
        <v>22.6479</v>
      </c>
      <c r="R1100" s="177">
        <v>17.638999999999999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1845</v>
      </c>
      <c r="C1101" s="173">
        <v>148504</v>
      </c>
      <c r="D1101" s="176">
        <v>44918</v>
      </c>
      <c r="E1101" s="177">
        <v>15.115</v>
      </c>
      <c r="F1101" s="177">
        <v>-1.9867999999999999</v>
      </c>
      <c r="G1101" s="177">
        <v>-3.4864000000000002</v>
      </c>
      <c r="H1101" s="177">
        <v>-2.9460000000000002</v>
      </c>
      <c r="I1101" s="177">
        <v>-4.0987</v>
      </c>
      <c r="J1101" s="177">
        <v>-2.6490999999999998</v>
      </c>
      <c r="K1101" s="177">
        <v>2.3523999999999998</v>
      </c>
      <c r="L1101" s="177">
        <v>14.8233</v>
      </c>
      <c r="M1101" s="177">
        <v>4.3658999999999999</v>
      </c>
      <c r="N1101" s="177">
        <v>3.7399</v>
      </c>
      <c r="O1101" s="177"/>
      <c r="P1101" s="177"/>
      <c r="Q1101" s="177">
        <v>20.5718</v>
      </c>
      <c r="R1101" s="177">
        <v>15.6751</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44918</v>
      </c>
      <c r="E1102" s="177">
        <v>737.611822453164</v>
      </c>
      <c r="F1102" s="177">
        <v>-2.1206999999999998</v>
      </c>
      <c r="G1102" s="177">
        <v>-3.5034000000000001</v>
      </c>
      <c r="H1102" s="177">
        <v>-3.1078000000000001</v>
      </c>
      <c r="I1102" s="177">
        <v>-4.2279999999999998</v>
      </c>
      <c r="J1102" s="177">
        <v>-2.4205999999999999</v>
      </c>
      <c r="K1102" s="177">
        <v>2.4188999999999998</v>
      </c>
      <c r="L1102" s="177">
        <v>14.634600000000001</v>
      </c>
      <c r="M1102" s="177">
        <v>3.5985999999999998</v>
      </c>
      <c r="N1102" s="177">
        <v>2.7888000000000002</v>
      </c>
      <c r="O1102" s="177">
        <v>13.016400000000001</v>
      </c>
      <c r="P1102" s="177">
        <v>9.5188000000000006</v>
      </c>
      <c r="Q1102" s="177">
        <v>19.065100000000001</v>
      </c>
      <c r="R1102" s="177">
        <v>17.602699999999999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44918</v>
      </c>
      <c r="E1103" s="177">
        <v>376.23739999999998</v>
      </c>
      <c r="F1103" s="177">
        <v>-2.1175999999999999</v>
      </c>
      <c r="G1103" s="177">
        <v>-3.4942000000000002</v>
      </c>
      <c r="H1103" s="177">
        <v>-3.0863999999999998</v>
      </c>
      <c r="I1103" s="177">
        <v>-4.1866000000000003</v>
      </c>
      <c r="J1103" s="177">
        <v>-2.3319000000000001</v>
      </c>
      <c r="K1103" s="177">
        <v>2.6997</v>
      </c>
      <c r="L1103" s="177">
        <v>15.2796</v>
      </c>
      <c r="M1103" s="177">
        <v>4.4790000000000001</v>
      </c>
      <c r="N1103" s="177">
        <v>3.9298999999999999</v>
      </c>
      <c r="O1103" s="177">
        <v>14.0322</v>
      </c>
      <c r="P1103" s="177">
        <v>10.6448</v>
      </c>
      <c r="Q1103" s="177">
        <v>13.2583</v>
      </c>
      <c r="R1103" s="177">
        <v>18.708300000000001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44918</v>
      </c>
      <c r="E1104" s="177">
        <v>109.3</v>
      </c>
      <c r="F1104" s="177">
        <v>-3.0255000000000001</v>
      </c>
      <c r="G1104" s="177">
        <v>-5.3680000000000003</v>
      </c>
      <c r="H1104" s="177">
        <v>-4.8738000000000001</v>
      </c>
      <c r="I1104" s="177">
        <v>-6.6928000000000001</v>
      </c>
      <c r="J1104" s="177">
        <v>-4.6664000000000003</v>
      </c>
      <c r="K1104" s="177">
        <v>-5.8570000000000002</v>
      </c>
      <c r="L1104" s="177">
        <v>16.45</v>
      </c>
      <c r="M1104" s="177">
        <v>3.2105999999999999</v>
      </c>
      <c r="N1104" s="177">
        <v>4.2043999999999997</v>
      </c>
      <c r="O1104" s="177">
        <v>9.9631000000000007</v>
      </c>
      <c r="P1104" s="177">
        <v>6.7035</v>
      </c>
      <c r="Q1104" s="177">
        <v>9.4853000000000005</v>
      </c>
      <c r="R1104" s="177">
        <v>11.523199999999999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44918</v>
      </c>
      <c r="E1105" s="177">
        <v>138.16</v>
      </c>
      <c r="F1105" s="177">
        <v>-3.032</v>
      </c>
      <c r="G1105" s="177">
        <v>-5.3699000000000003</v>
      </c>
      <c r="H1105" s="177">
        <v>-4.8834</v>
      </c>
      <c r="I1105" s="177">
        <v>-6.6990999999999996</v>
      </c>
      <c r="J1105" s="177">
        <v>-4.6734</v>
      </c>
      <c r="K1105" s="177">
        <v>-5.8769999999999998</v>
      </c>
      <c r="L1105" s="177">
        <v>16.387699999999999</v>
      </c>
      <c r="M1105" s="177">
        <v>3.1353</v>
      </c>
      <c r="N1105" s="177">
        <v>4.1093000000000002</v>
      </c>
      <c r="O1105" s="177">
        <v>9.8454999999999995</v>
      </c>
      <c r="P1105" s="177">
        <v>6.4280999999999997</v>
      </c>
      <c r="Q1105" s="177">
        <v>9.8925999999999998</v>
      </c>
      <c r="R1105" s="177">
        <v>11.425000000000001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44918</v>
      </c>
      <c r="E1106" s="177">
        <v>17.079999999999998</v>
      </c>
      <c r="F1106" s="177">
        <v>-1.6695</v>
      </c>
      <c r="G1106" s="177">
        <v>-3.1196999999999999</v>
      </c>
      <c r="H1106" s="177">
        <v>-2.5670000000000002</v>
      </c>
      <c r="I1106" s="177">
        <v>-3.8288000000000002</v>
      </c>
      <c r="J1106" s="177">
        <v>-2.4557000000000002</v>
      </c>
      <c r="K1106" s="177">
        <v>2.0310999999999999</v>
      </c>
      <c r="L1106" s="177">
        <v>13.715</v>
      </c>
      <c r="M1106" s="177">
        <v>3.2023999999999999</v>
      </c>
      <c r="N1106" s="177">
        <v>0.17599999999999999</v>
      </c>
      <c r="O1106" s="177">
        <v>13.5243</v>
      </c>
      <c r="P1106" s="177">
        <v>9.5896000000000008</v>
      </c>
      <c r="Q1106" s="177">
        <v>9.9901999999999997</v>
      </c>
      <c r="R1106" s="177">
        <v>14.4033</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44918</v>
      </c>
      <c r="E1107" s="177">
        <v>16.43</v>
      </c>
      <c r="F1107" s="177">
        <v>-1.6756</v>
      </c>
      <c r="G1107" s="177">
        <v>-3.1821000000000002</v>
      </c>
      <c r="H1107" s="177">
        <v>-2.6082000000000001</v>
      </c>
      <c r="I1107" s="177">
        <v>-3.8618999999999999</v>
      </c>
      <c r="J1107" s="177">
        <v>-2.5503999999999998</v>
      </c>
      <c r="K1107" s="177">
        <v>1.7968</v>
      </c>
      <c r="L1107" s="177">
        <v>13.2323</v>
      </c>
      <c r="M1107" s="177">
        <v>2.5592999999999999</v>
      </c>
      <c r="N1107" s="177">
        <v>-0.54479999999999995</v>
      </c>
      <c r="O1107" s="177">
        <v>12.812200000000001</v>
      </c>
      <c r="P1107" s="177">
        <v>8.9457000000000004</v>
      </c>
      <c r="Q1107" s="177">
        <v>9.2337000000000007</v>
      </c>
      <c r="R1107" s="177">
        <v>13.6515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1729</v>
      </c>
      <c r="C1108" s="173">
        <v>120656</v>
      </c>
      <c r="D1108" s="176">
        <v>44918</v>
      </c>
      <c r="E1108" s="177">
        <v>205.2071</v>
      </c>
      <c r="F1108" s="177">
        <v>-1.6930000000000001</v>
      </c>
      <c r="G1108" s="177">
        <v>-2.9392999999999998</v>
      </c>
      <c r="H1108" s="177">
        <v>-2.5680000000000001</v>
      </c>
      <c r="I1108" s="177">
        <v>-4.1010999999999997</v>
      </c>
      <c r="J1108" s="177">
        <v>-3.2995000000000001</v>
      </c>
      <c r="K1108" s="177">
        <v>0.29599999999999999</v>
      </c>
      <c r="L1108" s="177">
        <v>12.0997</v>
      </c>
      <c r="M1108" s="177">
        <v>1.2105999999999999</v>
      </c>
      <c r="N1108" s="177">
        <v>-0.67600000000000005</v>
      </c>
      <c r="O1108" s="177">
        <v>15.031000000000001</v>
      </c>
      <c r="P1108" s="177">
        <v>11.467000000000001</v>
      </c>
      <c r="Q1108" s="177">
        <v>13.5022</v>
      </c>
      <c r="R1108" s="177">
        <v>14.494199999999999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1799</v>
      </c>
      <c r="C1109" s="173">
        <v>120657</v>
      </c>
      <c r="D1109" s="176">
        <v>44918</v>
      </c>
      <c r="E1109" s="177">
        <v>92.107149809425593</v>
      </c>
      <c r="F1109" s="177">
        <v>-1.6931</v>
      </c>
      <c r="G1109" s="177">
        <v>-2.9392</v>
      </c>
      <c r="H1109" s="177">
        <v>-2.5680999999999998</v>
      </c>
      <c r="I1109" s="177">
        <v>-4.1012000000000004</v>
      </c>
      <c r="J1109" s="177">
        <v>-3.2995000000000001</v>
      </c>
      <c r="K1109" s="177">
        <v>0.29599999999999999</v>
      </c>
      <c r="L1109" s="177">
        <v>12.0997</v>
      </c>
      <c r="M1109" s="177">
        <v>1.2105999999999999</v>
      </c>
      <c r="N1109" s="177">
        <v>-0.67600000000000005</v>
      </c>
      <c r="O1109" s="177">
        <v>15.0396</v>
      </c>
      <c r="P1109" s="177">
        <v>11.160600000000001</v>
      </c>
      <c r="Q1109" s="177">
        <v>13.346</v>
      </c>
      <c r="R1109" s="177">
        <v>14.495699999999999</v>
      </c>
    </row>
    <row r="1110" spans="1:34" x14ac:dyDescent="0.3">
      <c r="A1110" s="173" t="s">
        <v>887</v>
      </c>
      <c r="B1110" s="173" t="s">
        <v>1730</v>
      </c>
      <c r="C1110" s="173">
        <v>100651</v>
      </c>
      <c r="D1110" s="176">
        <v>44918</v>
      </c>
      <c r="E1110" s="177">
        <v>191.38229999999999</v>
      </c>
      <c r="F1110" s="177">
        <v>-1.6955</v>
      </c>
      <c r="G1110" s="177">
        <v>-2.9472</v>
      </c>
      <c r="H1110" s="177">
        <v>-2.5857000000000001</v>
      </c>
      <c r="I1110" s="177">
        <v>-4.1356000000000002</v>
      </c>
      <c r="J1110" s="177">
        <v>-3.3740000000000001</v>
      </c>
      <c r="K1110" s="177">
        <v>6.7599999999999993E-2</v>
      </c>
      <c r="L1110" s="177">
        <v>11.585699999999999</v>
      </c>
      <c r="M1110" s="177">
        <v>0.51619999999999999</v>
      </c>
      <c r="N1110" s="177">
        <v>-1.571</v>
      </c>
      <c r="O1110" s="177">
        <v>13.977</v>
      </c>
      <c r="P1110" s="177">
        <v>10.481400000000001</v>
      </c>
      <c r="Q1110" s="177">
        <v>12.932399999999999</v>
      </c>
      <c r="R1110" s="177">
        <v>13.4558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1800</v>
      </c>
      <c r="C1111" s="173">
        <v>100650</v>
      </c>
      <c r="D1111" s="176">
        <v>44918</v>
      </c>
      <c r="E1111" s="177">
        <v>941.77972571467899</v>
      </c>
      <c r="F1111" s="177">
        <v>-1.6956</v>
      </c>
      <c r="G1111" s="177">
        <v>-2.9472999999999998</v>
      </c>
      <c r="H1111" s="177">
        <v>-2.5857999999999999</v>
      </c>
      <c r="I1111" s="177">
        <v>-4.1355000000000004</v>
      </c>
      <c r="J1111" s="177">
        <v>-3.3740999999999999</v>
      </c>
      <c r="K1111" s="177">
        <v>6.7599999999999993E-2</v>
      </c>
      <c r="L1111" s="177">
        <v>11.585599999999999</v>
      </c>
      <c r="M1111" s="177">
        <v>0.51629999999999998</v>
      </c>
      <c r="N1111" s="177">
        <v>-1.571</v>
      </c>
      <c r="O1111" s="177">
        <v>13.9771</v>
      </c>
      <c r="P1111" s="177">
        <v>10.072900000000001</v>
      </c>
      <c r="Q1111" s="177">
        <v>13.3727</v>
      </c>
      <c r="R1111" s="177">
        <v>13.4558</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-1.8763032786885241</v>
      </c>
      <c r="G1112" s="179">
        <v>-3.3193999999999999</v>
      </c>
      <c r="H1112" s="179">
        <v>-2.8773393442622948</v>
      </c>
      <c r="I1112" s="179">
        <v>-4.1379065573770504</v>
      </c>
      <c r="J1112" s="179">
        <v>-2.695326229508197</v>
      </c>
      <c r="K1112" s="179">
        <v>1.2048114754098365</v>
      </c>
      <c r="L1112" s="179">
        <v>14.056318032786885</v>
      </c>
      <c r="M1112" s="179">
        <v>3.6331278688524606</v>
      </c>
      <c r="N1112" s="179">
        <v>2.2821950819672128</v>
      </c>
      <c r="O1112" s="179">
        <v>13.358615789473681</v>
      </c>
      <c r="P1112" s="179">
        <v>10.190632727272728</v>
      </c>
      <c r="Q1112" s="179">
        <v>14.005134426229507</v>
      </c>
      <c r="R1112" s="179">
        <v>14.580950847457624</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-1.8383</v>
      </c>
      <c r="G1113" s="179">
        <v>-3.3138999999999998</v>
      </c>
      <c r="H1113" s="179">
        <v>-2.8613</v>
      </c>
      <c r="I1113" s="179">
        <v>-4.0610999999999997</v>
      </c>
      <c r="J1113" s="179">
        <v>-2.5682999999999998</v>
      </c>
      <c r="K1113" s="179">
        <v>1.3711</v>
      </c>
      <c r="L1113" s="179">
        <v>14.634600000000001</v>
      </c>
      <c r="M1113" s="179">
        <v>3.91</v>
      </c>
      <c r="N1113" s="179">
        <v>2.5110999999999999</v>
      </c>
      <c r="O1113" s="179">
        <v>13.8949</v>
      </c>
      <c r="P1113" s="179">
        <v>10.2562</v>
      </c>
      <c r="Q1113" s="179">
        <v>13.654500000000001</v>
      </c>
      <c r="R1113" s="179">
        <v>14.495699999999999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44920</v>
      </c>
      <c r="E1116" s="177">
        <v>237.52964914163101</v>
      </c>
      <c r="F1116" s="177">
        <v>6.9946000000000002</v>
      </c>
      <c r="G1116" s="177">
        <v>7.0025000000000004</v>
      </c>
      <c r="H1116" s="177">
        <v>7.1083999999999996</v>
      </c>
      <c r="I1116" s="177">
        <v>6.7163000000000004</v>
      </c>
      <c r="J1116" s="177">
        <v>6.5202999999999998</v>
      </c>
      <c r="K1116" s="177">
        <v>6.0506000000000002</v>
      </c>
      <c r="L1116" s="177">
        <v>5.6112000000000002</v>
      </c>
      <c r="M1116" s="177">
        <v>5.0871000000000004</v>
      </c>
      <c r="N1116" s="177">
        <v>4.7210000000000001</v>
      </c>
      <c r="O1116" s="177">
        <v>4.0570000000000004</v>
      </c>
      <c r="P1116" s="177">
        <v>5.2824999999999998</v>
      </c>
      <c r="Q1116" s="177">
        <v>6.6096000000000004</v>
      </c>
      <c r="R1116" s="177">
        <v>3.9565000000000001</v>
      </c>
      <c r="S1116" t="s">
        <v>1810</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44920</v>
      </c>
      <c r="E1117" s="177">
        <v>353.30599999999998</v>
      </c>
      <c r="F1117" s="177">
        <v>6.4889999999999999</v>
      </c>
      <c r="G1117" s="177">
        <v>6.5602999999999998</v>
      </c>
      <c r="H1117" s="177">
        <v>6.8968999999999996</v>
      </c>
      <c r="I1117" s="177">
        <v>6.5122</v>
      </c>
      <c r="J1117" s="177">
        <v>6.4729000000000001</v>
      </c>
      <c r="K1117" s="177">
        <v>6.2515000000000001</v>
      </c>
      <c r="L1117" s="177">
        <v>5.6687000000000003</v>
      </c>
      <c r="M1117" s="177">
        <v>5.1178999999999997</v>
      </c>
      <c r="N1117" s="177">
        <v>4.7614999999999998</v>
      </c>
      <c r="O1117" s="177">
        <v>4.1055000000000001</v>
      </c>
      <c r="P1117" s="177">
        <v>5.2811000000000003</v>
      </c>
      <c r="Q1117" s="177">
        <v>6.9622999999999999</v>
      </c>
      <c r="R1117" s="177">
        <v>4.0049000000000001</v>
      </c>
      <c r="S1117" t="s">
        <v>1810</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44920</v>
      </c>
      <c r="E1118" s="177">
        <v>356.4144</v>
      </c>
      <c r="F1118" s="177">
        <v>6.6167999999999996</v>
      </c>
      <c r="G1118" s="177">
        <v>6.6909999999999998</v>
      </c>
      <c r="H1118" s="177">
        <v>7.0244999999999997</v>
      </c>
      <c r="I1118" s="177">
        <v>6.6398000000000001</v>
      </c>
      <c r="J1118" s="177">
        <v>6.6006999999999998</v>
      </c>
      <c r="K1118" s="177">
        <v>6.3806000000000003</v>
      </c>
      <c r="L1118" s="177">
        <v>5.7949999999999999</v>
      </c>
      <c r="M1118" s="177">
        <v>5.2438000000000002</v>
      </c>
      <c r="N1118" s="177">
        <v>4.8875999999999999</v>
      </c>
      <c r="O1118" s="177">
        <v>4.2206999999999999</v>
      </c>
      <c r="P1118" s="177">
        <v>5.3882000000000003</v>
      </c>
      <c r="Q1118" s="177">
        <v>6.8445</v>
      </c>
      <c r="R1118" s="177">
        <v>4.1257000000000001</v>
      </c>
      <c r="S1118" t="s">
        <v>1810</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44920</v>
      </c>
      <c r="E1119" s="177">
        <v>588.36620000000005</v>
      </c>
      <c r="F1119" s="177">
        <v>6.4901</v>
      </c>
      <c r="G1119" s="177">
        <v>6.5608000000000004</v>
      </c>
      <c r="H1119" s="177">
        <v>6.8968999999999996</v>
      </c>
      <c r="I1119" s="177">
        <v>6.5118999999999998</v>
      </c>
      <c r="J1119" s="177">
        <v>6.4729999999999999</v>
      </c>
      <c r="K1119" s="177">
        <v>6.2516999999999996</v>
      </c>
      <c r="L1119" s="177">
        <v>5.6688999999999998</v>
      </c>
      <c r="M1119" s="177">
        <v>5.1180000000000003</v>
      </c>
      <c r="N1119" s="177">
        <v>4.7615999999999996</v>
      </c>
      <c r="O1119" s="177">
        <v>4.1055999999999999</v>
      </c>
      <c r="P1119" s="177">
        <v>5.2812999999999999</v>
      </c>
      <c r="Q1119" s="177">
        <v>6.7213000000000003</v>
      </c>
      <c r="R1119" s="177">
        <v>4.0049999999999999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44920</v>
      </c>
      <c r="E1120" s="177">
        <v>573.34079999999994</v>
      </c>
      <c r="F1120" s="177">
        <v>6.4882999999999997</v>
      </c>
      <c r="G1120" s="177">
        <v>6.5606999999999998</v>
      </c>
      <c r="H1120" s="177">
        <v>6.8973000000000004</v>
      </c>
      <c r="I1120" s="177">
        <v>6.5119999999999996</v>
      </c>
      <c r="J1120" s="177">
        <v>6.4729999999999999</v>
      </c>
      <c r="K1120" s="177">
        <v>6.2516999999999996</v>
      </c>
      <c r="L1120" s="177">
        <v>5.6688999999999998</v>
      </c>
      <c r="M1120" s="177">
        <v>5.1180000000000003</v>
      </c>
      <c r="N1120" s="177">
        <v>4.7615999999999996</v>
      </c>
      <c r="O1120" s="177">
        <v>4.1055000000000001</v>
      </c>
      <c r="P1120" s="177">
        <v>5.2812999999999999</v>
      </c>
      <c r="Q1120" s="177">
        <v>7.0759999999999996</v>
      </c>
      <c r="R1120" s="177">
        <v>4.0049999999999999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44920</v>
      </c>
      <c r="E1121" s="177">
        <v>2455.8771000000002</v>
      </c>
      <c r="F1121" s="177">
        <v>6.6253000000000002</v>
      </c>
      <c r="G1121" s="177">
        <v>6.6367000000000003</v>
      </c>
      <c r="H1121" s="177">
        <v>6.915</v>
      </c>
      <c r="I1121" s="177">
        <v>6.5496999999999996</v>
      </c>
      <c r="J1121" s="177">
        <v>6.5410000000000004</v>
      </c>
      <c r="K1121" s="177">
        <v>6.3800999999999997</v>
      </c>
      <c r="L1121" s="177">
        <v>5.7967000000000004</v>
      </c>
      <c r="M1121" s="177">
        <v>5.2522000000000002</v>
      </c>
      <c r="N1121" s="177">
        <v>4.8851000000000004</v>
      </c>
      <c r="O1121" s="177">
        <v>4.1966999999999999</v>
      </c>
      <c r="P1121" s="177">
        <v>5.3555000000000001</v>
      </c>
      <c r="Q1121" s="177">
        <v>6.7998000000000003</v>
      </c>
      <c r="R1121" s="177">
        <v>4.1151</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44920</v>
      </c>
      <c r="E1122" s="177">
        <v>2439.9047999999998</v>
      </c>
      <c r="F1122" s="177">
        <v>6.5534999999999997</v>
      </c>
      <c r="G1122" s="177">
        <v>6.5648</v>
      </c>
      <c r="H1122" s="177">
        <v>6.8433999999999999</v>
      </c>
      <c r="I1122" s="177">
        <v>6.4781000000000004</v>
      </c>
      <c r="J1122" s="177">
        <v>6.4691999999999998</v>
      </c>
      <c r="K1122" s="177">
        <v>6.3078000000000003</v>
      </c>
      <c r="L1122" s="177">
        <v>5.7237</v>
      </c>
      <c r="M1122" s="177">
        <v>5.1786000000000003</v>
      </c>
      <c r="N1122" s="177">
        <v>4.8110999999999997</v>
      </c>
      <c r="O1122" s="177">
        <v>4.1253000000000002</v>
      </c>
      <c r="P1122" s="177">
        <v>5.2892999999999999</v>
      </c>
      <c r="Q1122" s="177">
        <v>6.9802999999999997</v>
      </c>
      <c r="R1122" s="177">
        <v>4.0414000000000003</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44920</v>
      </c>
      <c r="E1123" s="177">
        <v>2262.4241000000002</v>
      </c>
      <c r="F1123" s="177">
        <v>6.0525000000000002</v>
      </c>
      <c r="G1123" s="177">
        <v>6.0652999999999997</v>
      </c>
      <c r="H1123" s="177">
        <v>6.3426999999999998</v>
      </c>
      <c r="I1123" s="177">
        <v>5.9768999999999997</v>
      </c>
      <c r="J1123" s="177">
        <v>5.9667000000000003</v>
      </c>
      <c r="K1123" s="177">
        <v>5.8003</v>
      </c>
      <c r="L1123" s="177">
        <v>5.21</v>
      </c>
      <c r="M1123" s="177">
        <v>4.6601999999999997</v>
      </c>
      <c r="N1123" s="177">
        <v>4.2881999999999998</v>
      </c>
      <c r="O1123" s="177">
        <v>3.6223999999999998</v>
      </c>
      <c r="P1123" s="177">
        <v>4.7613000000000003</v>
      </c>
      <c r="Q1123" s="177">
        <v>6.5716999999999999</v>
      </c>
      <c r="R1123" s="177">
        <v>3.5224000000000002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1981</v>
      </c>
      <c r="C1124" s="173">
        <v>119369</v>
      </c>
      <c r="D1124" s="176">
        <v>44920</v>
      </c>
      <c r="E1124" s="177">
        <v>2545.0526</v>
      </c>
      <c r="F1124" s="177">
        <v>6.6025999999999998</v>
      </c>
      <c r="G1124" s="177">
        <v>6.8380999999999998</v>
      </c>
      <c r="H1124" s="177">
        <v>7.0378999999999996</v>
      </c>
      <c r="I1124" s="177">
        <v>6.6292999999999997</v>
      </c>
      <c r="J1124" s="177">
        <v>6.6711</v>
      </c>
      <c r="K1124" s="177">
        <v>6.4390000000000001</v>
      </c>
      <c r="L1124" s="177">
        <v>5.8407</v>
      </c>
      <c r="M1124" s="177">
        <v>5.298</v>
      </c>
      <c r="N1124" s="177">
        <v>4.9276999999999997</v>
      </c>
      <c r="O1124" s="177">
        <v>4.1531000000000002</v>
      </c>
      <c r="P1124" s="177">
        <v>5.2973999999999997</v>
      </c>
      <c r="Q1124" s="177">
        <v>6.7762000000000002</v>
      </c>
      <c r="R1124" s="177">
        <v>4.1273999999999997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1982</v>
      </c>
      <c r="C1125" s="173">
        <v>109254</v>
      </c>
      <c r="D1125" s="176">
        <v>44920</v>
      </c>
      <c r="E1125" s="177">
        <v>2522.4403000000002</v>
      </c>
      <c r="F1125" s="177">
        <v>6.5141999999999998</v>
      </c>
      <c r="G1125" s="177">
        <v>6.7468000000000004</v>
      </c>
      <c r="H1125" s="177">
        <v>6.9473000000000003</v>
      </c>
      <c r="I1125" s="177">
        <v>6.5392000000000001</v>
      </c>
      <c r="J1125" s="177">
        <v>6.5823</v>
      </c>
      <c r="K1125" s="177">
        <v>6.3555999999999999</v>
      </c>
      <c r="L1125" s="177">
        <v>5.7619999999999996</v>
      </c>
      <c r="M1125" s="177">
        <v>5.2305999999999999</v>
      </c>
      <c r="N1125" s="177">
        <v>4.8586999999999998</v>
      </c>
      <c r="O1125" s="177">
        <v>4.0757000000000003</v>
      </c>
      <c r="P1125" s="177">
        <v>5.2137000000000002</v>
      </c>
      <c r="Q1125" s="177">
        <v>6.6113999999999997</v>
      </c>
      <c r="R1125" s="177">
        <v>4.0544000000000002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1925</v>
      </c>
      <c r="C1126" s="173">
        <v>111704</v>
      </c>
      <c r="D1126" s="176">
        <v>44920</v>
      </c>
      <c r="E1126" s="177">
        <v>2524.6199000000001</v>
      </c>
      <c r="F1126" s="177">
        <v>6.5548000000000002</v>
      </c>
      <c r="G1126" s="177">
        <v>6.4805000000000001</v>
      </c>
      <c r="H1126" s="177">
        <v>6.7106000000000003</v>
      </c>
      <c r="I1126" s="177">
        <v>6.4405000000000001</v>
      </c>
      <c r="J1126" s="177">
        <v>6.4406999999999996</v>
      </c>
      <c r="K1126" s="177">
        <v>6.3154000000000003</v>
      </c>
      <c r="L1126" s="177">
        <v>5.7275</v>
      </c>
      <c r="M1126" s="177">
        <v>5.202</v>
      </c>
      <c r="N1126" s="177">
        <v>4.8311999999999999</v>
      </c>
      <c r="O1126" s="177">
        <v>4.0961999999999996</v>
      </c>
      <c r="P1126" s="177">
        <v>5.2709000000000001</v>
      </c>
      <c r="Q1126" s="177">
        <v>6.8929999999999998</v>
      </c>
      <c r="R1126" s="177">
        <v>4.0688000000000004</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1926</v>
      </c>
      <c r="C1127" s="173">
        <v>119415</v>
      </c>
      <c r="D1127" s="176">
        <v>44920</v>
      </c>
      <c r="E1127" s="177">
        <v>2548.7453999999998</v>
      </c>
      <c r="F1127" s="177">
        <v>6.6317000000000004</v>
      </c>
      <c r="G1127" s="177">
        <v>6.5567000000000002</v>
      </c>
      <c r="H1127" s="177">
        <v>6.7874999999999996</v>
      </c>
      <c r="I1127" s="177">
        <v>6.5175999999999998</v>
      </c>
      <c r="J1127" s="177">
        <v>6.5179</v>
      </c>
      <c r="K1127" s="177">
        <v>6.3935000000000004</v>
      </c>
      <c r="L1127" s="177">
        <v>5.8067000000000002</v>
      </c>
      <c r="M1127" s="177">
        <v>5.2885</v>
      </c>
      <c r="N1127" s="177">
        <v>4.9227999999999996</v>
      </c>
      <c r="O1127" s="177">
        <v>4.1959</v>
      </c>
      <c r="P1127" s="177">
        <v>5.3731</v>
      </c>
      <c r="Q1127" s="177">
        <v>6.8396999999999997</v>
      </c>
      <c r="R1127" s="177">
        <v>4.1662999999999997</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2012</v>
      </c>
      <c r="C1128" s="173">
        <v>101408</v>
      </c>
      <c r="D1128" s="176">
        <v>44920</v>
      </c>
      <c r="E1128" s="177">
        <v>3715.8519000000001</v>
      </c>
      <c r="F1128" s="177">
        <v>6.5548999999999999</v>
      </c>
      <c r="G1128" s="177">
        <v>6.4798999999999998</v>
      </c>
      <c r="H1128" s="177">
        <v>6.7107000000000001</v>
      </c>
      <c r="I1128" s="177">
        <v>6.4405999999999999</v>
      </c>
      <c r="J1128" s="177">
        <v>6.4406999999999996</v>
      </c>
      <c r="K1128" s="177">
        <v>6.3155999999999999</v>
      </c>
      <c r="L1128" s="177">
        <v>5.7278000000000002</v>
      </c>
      <c r="M1128" s="177">
        <v>5.2302</v>
      </c>
      <c r="N1128" s="177">
        <v>4.8560999999999996</v>
      </c>
      <c r="O1128" s="177">
        <v>4.1044</v>
      </c>
      <c r="P1128" s="177">
        <v>5.2759</v>
      </c>
      <c r="Q1128" s="177">
        <v>6.4954999999999998</v>
      </c>
      <c r="R1128" s="177">
        <v>4.0811999999999999</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44920</v>
      </c>
      <c r="E1132" s="177">
        <v>2648.4077000000002</v>
      </c>
      <c r="F1132" s="177">
        <v>6.6</v>
      </c>
      <c r="G1132" s="177">
        <v>6.6635</v>
      </c>
      <c r="H1132" s="177">
        <v>6.8846999999999996</v>
      </c>
      <c r="I1132" s="177">
        <v>6.5350999999999999</v>
      </c>
      <c r="J1132" s="177">
        <v>6.5622999999999996</v>
      </c>
      <c r="K1132" s="177">
        <v>6.3802000000000003</v>
      </c>
      <c r="L1132" s="177">
        <v>5.7807000000000004</v>
      </c>
      <c r="M1132" s="177">
        <v>5.2233999999999998</v>
      </c>
      <c r="N1132" s="177">
        <v>4.8277000000000001</v>
      </c>
      <c r="O1132" s="177">
        <v>3.9337</v>
      </c>
      <c r="P1132" s="177">
        <v>5.1131000000000002</v>
      </c>
      <c r="Q1132" s="177">
        <v>6.6139000000000001</v>
      </c>
      <c r="R1132" s="177">
        <v>4.0388999999999999</v>
      </c>
      <c r="S1132" t="s">
        <v>1811</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44920</v>
      </c>
      <c r="E1133" s="177">
        <v>2638.4845</v>
      </c>
      <c r="F1133" s="177">
        <v>6.5347999999999997</v>
      </c>
      <c r="G1133" s="177">
        <v>6.5972</v>
      </c>
      <c r="H1133" s="177">
        <v>6.8182</v>
      </c>
      <c r="I1133" s="177">
        <v>6.4683000000000002</v>
      </c>
      <c r="J1133" s="177">
        <v>6.4953000000000003</v>
      </c>
      <c r="K1133" s="177">
        <v>6.3103999999999996</v>
      </c>
      <c r="L1133" s="177">
        <v>5.7294999999999998</v>
      </c>
      <c r="M1133" s="177">
        <v>5.1764000000000001</v>
      </c>
      <c r="N1133" s="177">
        <v>4.7830000000000004</v>
      </c>
      <c r="O1133" s="177">
        <v>3.9013</v>
      </c>
      <c r="P1133" s="177">
        <v>5.0770999999999997</v>
      </c>
      <c r="Q1133" s="177">
        <v>6.9103000000000003</v>
      </c>
      <c r="R1133" s="177">
        <v>4.0008999999999997</v>
      </c>
      <c r="S1133" t="s">
        <v>1811</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44920</v>
      </c>
      <c r="E1134" s="177">
        <v>3160.3247999999999</v>
      </c>
      <c r="F1134" s="177">
        <v>6.6029</v>
      </c>
      <c r="G1134" s="177">
        <v>6.5590000000000002</v>
      </c>
      <c r="H1134" s="177">
        <v>6.8845999999999998</v>
      </c>
      <c r="I1134" s="177">
        <v>6.5368000000000004</v>
      </c>
      <c r="J1134" s="177">
        <v>6.4767999999999999</v>
      </c>
      <c r="K1134" s="177">
        <v>6.3013000000000003</v>
      </c>
      <c r="L1134" s="177">
        <v>5.7644000000000002</v>
      </c>
      <c r="M1134" s="177">
        <v>5.2135999999999996</v>
      </c>
      <c r="N1134" s="177">
        <v>4.8582999999999998</v>
      </c>
      <c r="O1134" s="177">
        <v>4.1555</v>
      </c>
      <c r="P1134" s="177">
        <v>5.3106999999999998</v>
      </c>
      <c r="Q1134" s="177">
        <v>6.7637</v>
      </c>
      <c r="R1134" s="177">
        <v>4.0975999999999999</v>
      </c>
      <c r="S1134" t="s">
        <v>1811</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44920</v>
      </c>
      <c r="E1135" s="177">
        <v>3132.2525999999998</v>
      </c>
      <c r="F1135" s="177">
        <v>6.4824999999999999</v>
      </c>
      <c r="G1135" s="177">
        <v>6.4455999999999998</v>
      </c>
      <c r="H1135" s="177">
        <v>6.7786999999999997</v>
      </c>
      <c r="I1135" s="177">
        <v>6.4336000000000002</v>
      </c>
      <c r="J1135" s="177">
        <v>6.375</v>
      </c>
      <c r="K1135" s="177">
        <v>6.1994999999999996</v>
      </c>
      <c r="L1135" s="177">
        <v>5.6665999999999999</v>
      </c>
      <c r="M1135" s="177">
        <v>5.1200999999999999</v>
      </c>
      <c r="N1135" s="177">
        <v>4.7678000000000003</v>
      </c>
      <c r="O1135" s="177">
        <v>4.0643000000000002</v>
      </c>
      <c r="P1135" s="177">
        <v>5.2134999999999998</v>
      </c>
      <c r="Q1135" s="177">
        <v>6.9043000000000001</v>
      </c>
      <c r="R1135" s="177">
        <v>4.0027999999999997</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1998</v>
      </c>
      <c r="C1136" s="173">
        <v>142589</v>
      </c>
      <c r="D1136" s="176">
        <v>44920</v>
      </c>
      <c r="E1136" s="177">
        <v>1179.9031983457801</v>
      </c>
      <c r="F1136" s="177">
        <v>5.7567000000000004</v>
      </c>
      <c r="G1136" s="177">
        <v>5.7553999999999998</v>
      </c>
      <c r="H1136" s="177">
        <v>5.7952000000000004</v>
      </c>
      <c r="I1136" s="177">
        <v>5.6627000000000001</v>
      </c>
      <c r="J1136" s="177">
        <v>5.4169</v>
      </c>
      <c r="K1136" s="177">
        <v>5.3560999999999996</v>
      </c>
      <c r="L1136" s="177">
        <v>5.0213000000000001</v>
      </c>
      <c r="M1136" s="177">
        <v>4.5122</v>
      </c>
      <c r="N1136" s="177">
        <v>4.1402000000000001</v>
      </c>
      <c r="O1136" s="177">
        <v>3.1943999999999999</v>
      </c>
      <c r="P1136" s="177"/>
      <c r="Q1136" s="177">
        <v>3.5167999999999999</v>
      </c>
      <c r="R1136" s="177">
        <v>3.3940000000000001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44920</v>
      </c>
      <c r="E1137" s="177">
        <v>2853.5533</v>
      </c>
      <c r="F1137" s="177">
        <v>7.03</v>
      </c>
      <c r="G1137" s="177">
        <v>6.6311</v>
      </c>
      <c r="H1137" s="177">
        <v>6.8856000000000002</v>
      </c>
      <c r="I1137" s="177">
        <v>6.5121000000000002</v>
      </c>
      <c r="J1137" s="177">
        <v>6.5591999999999997</v>
      </c>
      <c r="K1137" s="177">
        <v>6.4067999999999996</v>
      </c>
      <c r="L1137" s="177">
        <v>5.8433999999999999</v>
      </c>
      <c r="M1137" s="177">
        <v>5.2127999999999997</v>
      </c>
      <c r="N1137" s="177">
        <v>4.8354999999999997</v>
      </c>
      <c r="O1137" s="177">
        <v>4.2397</v>
      </c>
      <c r="P1137" s="177">
        <v>5.4077000000000002</v>
      </c>
      <c r="Q1137" s="177">
        <v>6.7282000000000002</v>
      </c>
      <c r="R1137" s="177">
        <v>4.1590999999999996</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44920</v>
      </c>
      <c r="E1138" s="177">
        <v>2809.2264</v>
      </c>
      <c r="F1138" s="177">
        <v>6.7888000000000002</v>
      </c>
      <c r="G1138" s="177">
        <v>6.3906999999999998</v>
      </c>
      <c r="H1138" s="177">
        <v>6.6452</v>
      </c>
      <c r="I1138" s="177">
        <v>6.2714999999999996</v>
      </c>
      <c r="J1138" s="177">
        <v>6.3179999999999996</v>
      </c>
      <c r="K1138" s="177">
        <v>6.1630000000000003</v>
      </c>
      <c r="L1138" s="177">
        <v>5.5964999999999998</v>
      </c>
      <c r="M1138" s="177">
        <v>4.9635999999999996</v>
      </c>
      <c r="N1138" s="177">
        <v>4.5842000000000001</v>
      </c>
      <c r="O1138" s="177">
        <v>3.9822000000000002</v>
      </c>
      <c r="P1138" s="177">
        <v>5.1893000000000002</v>
      </c>
      <c r="Q1138" s="177">
        <v>6.8978000000000002</v>
      </c>
      <c r="R1138" s="177">
        <v>3.9060000000000001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44920</v>
      </c>
      <c r="E1139" s="177">
        <v>2554.7959000000001</v>
      </c>
      <c r="F1139" s="177">
        <v>6.7904</v>
      </c>
      <c r="G1139" s="177">
        <v>6.391</v>
      </c>
      <c r="H1139" s="177">
        <v>6.6452999999999998</v>
      </c>
      <c r="I1139" s="177">
        <v>6.2717999999999998</v>
      </c>
      <c r="J1139" s="177">
        <v>6.3181000000000003</v>
      </c>
      <c r="K1139" s="177">
        <v>6.1628999999999996</v>
      </c>
      <c r="L1139" s="177">
        <v>5.5964</v>
      </c>
      <c r="M1139" s="177">
        <v>4.9635999999999996</v>
      </c>
      <c r="N1139" s="177">
        <v>4.5842000000000001</v>
      </c>
      <c r="O1139" s="177">
        <v>3.9821</v>
      </c>
      <c r="P1139" s="177">
        <v>5.1885000000000003</v>
      </c>
      <c r="Q1139" s="177">
        <v>6.3346</v>
      </c>
      <c r="R1139" s="177">
        <v>3.9062000000000001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44920</v>
      </c>
      <c r="E1141" s="177">
        <v>5048.3733000000002</v>
      </c>
      <c r="F1141" s="177">
        <v>5.8703000000000003</v>
      </c>
      <c r="G1141" s="177">
        <v>5.8490000000000002</v>
      </c>
      <c r="H1141" s="177">
        <v>5.9880000000000004</v>
      </c>
      <c r="I1141" s="177">
        <v>5.7390999999999996</v>
      </c>
      <c r="J1141" s="177">
        <v>5.7336</v>
      </c>
      <c r="K1141" s="177">
        <v>5.5980999999999996</v>
      </c>
      <c r="L1141" s="177">
        <v>5.0255999999999998</v>
      </c>
      <c r="M1141" s="177">
        <v>4.4555999999999996</v>
      </c>
      <c r="N1141" s="177">
        <v>4.0929000000000002</v>
      </c>
      <c r="O1141" s="177">
        <v>3.4397000000000002</v>
      </c>
      <c r="P1141" s="177">
        <v>4.6359000000000004</v>
      </c>
      <c r="Q1141" s="177">
        <v>6.7819000000000003</v>
      </c>
      <c r="R1141" s="177">
        <v>3.33</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44920</v>
      </c>
      <c r="E1142" s="177">
        <v>3300.8256999999999</v>
      </c>
      <c r="F1142" s="177">
        <v>6.5220000000000002</v>
      </c>
      <c r="G1142" s="177">
        <v>6.5014000000000003</v>
      </c>
      <c r="H1142" s="177">
        <v>6.6409000000000002</v>
      </c>
      <c r="I1142" s="177">
        <v>6.3930999999999996</v>
      </c>
      <c r="J1142" s="177">
        <v>6.3894000000000002</v>
      </c>
      <c r="K1142" s="177">
        <v>6.2618999999999998</v>
      </c>
      <c r="L1142" s="177">
        <v>5.6980000000000004</v>
      </c>
      <c r="M1142" s="177">
        <v>5.1353</v>
      </c>
      <c r="N1142" s="177">
        <v>4.7789999999999999</v>
      </c>
      <c r="O1142" s="177">
        <v>4.1294000000000004</v>
      </c>
      <c r="P1142" s="177">
        <v>5.3409000000000004</v>
      </c>
      <c r="Q1142" s="177">
        <v>7.1365999999999996</v>
      </c>
      <c r="R1142" s="177">
        <v>4.0145999999999997</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44920</v>
      </c>
      <c r="E1143" s="177">
        <v>3322.2683000000002</v>
      </c>
      <c r="F1143" s="177">
        <v>6.6029999999999998</v>
      </c>
      <c r="G1143" s="177">
        <v>6.5819000000000001</v>
      </c>
      <c r="H1143" s="177">
        <v>6.7214</v>
      </c>
      <c r="I1143" s="177">
        <v>6.4733000000000001</v>
      </c>
      <c r="J1143" s="177">
        <v>6.4695</v>
      </c>
      <c r="K1143" s="177">
        <v>6.3414999999999999</v>
      </c>
      <c r="L1143" s="177">
        <v>5.7778999999999998</v>
      </c>
      <c r="M1143" s="177">
        <v>5.2149000000000001</v>
      </c>
      <c r="N1143" s="177">
        <v>4.8583999999999996</v>
      </c>
      <c r="O1143" s="177">
        <v>4.2093999999999996</v>
      </c>
      <c r="P1143" s="177">
        <v>5.4146999999999998</v>
      </c>
      <c r="Q1143" s="177">
        <v>6.8779000000000003</v>
      </c>
      <c r="R1143" s="177">
        <v>4.0937999999999999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44920</v>
      </c>
      <c r="E1144" s="177">
        <v>4307.0673999999999</v>
      </c>
      <c r="F1144" s="177">
        <v>6.4170999999999996</v>
      </c>
      <c r="G1144" s="177">
        <v>6.4960000000000004</v>
      </c>
      <c r="H1144" s="177">
        <v>6.7763999999999998</v>
      </c>
      <c r="I1144" s="177">
        <v>6.4104000000000001</v>
      </c>
      <c r="J1144" s="177">
        <v>6.4599000000000002</v>
      </c>
      <c r="K1144" s="177">
        <v>6.2008000000000001</v>
      </c>
      <c r="L1144" s="177">
        <v>5.6077000000000004</v>
      </c>
      <c r="M1144" s="177">
        <v>5.0633999999999997</v>
      </c>
      <c r="N1144" s="177">
        <v>4.7023000000000001</v>
      </c>
      <c r="O1144" s="177">
        <v>4.0087999999999999</v>
      </c>
      <c r="P1144" s="177">
        <v>5.15</v>
      </c>
      <c r="Q1144" s="177">
        <v>6.798</v>
      </c>
      <c r="R1144" s="177">
        <v>3.9523000000000001</v>
      </c>
      <c r="S1144" t="s">
        <v>1810</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44920</v>
      </c>
      <c r="E1145" s="177">
        <v>4344.4547000000002</v>
      </c>
      <c r="F1145" s="177">
        <v>6.5174000000000003</v>
      </c>
      <c r="G1145" s="177">
        <v>6.5960000000000001</v>
      </c>
      <c r="H1145" s="177">
        <v>6.8765000000000001</v>
      </c>
      <c r="I1145" s="177">
        <v>6.5106000000000002</v>
      </c>
      <c r="J1145" s="177">
        <v>6.5605000000000002</v>
      </c>
      <c r="K1145" s="177">
        <v>6.3022999999999998</v>
      </c>
      <c r="L1145" s="177">
        <v>5.7110000000000003</v>
      </c>
      <c r="M1145" s="177">
        <v>5.1676000000000002</v>
      </c>
      <c r="N1145" s="177">
        <v>4.8072999999999997</v>
      </c>
      <c r="O1145" s="177">
        <v>4.1130000000000004</v>
      </c>
      <c r="P1145" s="177">
        <v>5.2553000000000001</v>
      </c>
      <c r="Q1145" s="177">
        <v>6.7366000000000001</v>
      </c>
      <c r="R1145" s="177">
        <v>4.0561999999999996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2042</v>
      </c>
      <c r="C1146" s="173">
        <v>118902</v>
      </c>
      <c r="D1146" s="176">
        <v>44920</v>
      </c>
      <c r="E1146" s="177">
        <v>2186.9793</v>
      </c>
      <c r="F1146" s="177">
        <v>6.5522</v>
      </c>
      <c r="G1146" s="177">
        <v>6.6367000000000003</v>
      </c>
      <c r="H1146" s="177">
        <v>6.8028000000000004</v>
      </c>
      <c r="I1146" s="177">
        <v>6.4617000000000004</v>
      </c>
      <c r="J1146" s="177">
        <v>6.4385000000000003</v>
      </c>
      <c r="K1146" s="177">
        <v>6.2385000000000002</v>
      </c>
      <c r="L1146" s="177">
        <v>5.6729000000000003</v>
      </c>
      <c r="M1146" s="177">
        <v>5.1413000000000002</v>
      </c>
      <c r="N1146" s="177">
        <v>4.7717000000000001</v>
      </c>
      <c r="O1146" s="177">
        <v>4.0124000000000004</v>
      </c>
      <c r="P1146" s="177">
        <v>5.2215999999999996</v>
      </c>
      <c r="Q1146" s="177">
        <v>4.3019999999999996</v>
      </c>
      <c r="R1146" s="177">
        <v>4.0037000000000003</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2043</v>
      </c>
      <c r="C1147" s="173">
        <v>120038</v>
      </c>
      <c r="D1147" s="176">
        <v>44920</v>
      </c>
      <c r="E1147" s="177">
        <v>2201.8694</v>
      </c>
      <c r="F1147" s="177">
        <v>6.6481000000000003</v>
      </c>
      <c r="G1147" s="177">
        <v>6.7323000000000004</v>
      </c>
      <c r="H1147" s="177">
        <v>6.8982000000000001</v>
      </c>
      <c r="I1147" s="177">
        <v>6.5572999999999997</v>
      </c>
      <c r="J1147" s="177">
        <v>6.5343</v>
      </c>
      <c r="K1147" s="177">
        <v>6.3369</v>
      </c>
      <c r="L1147" s="177">
        <v>5.7729999999999997</v>
      </c>
      <c r="M1147" s="177">
        <v>5.2422000000000004</v>
      </c>
      <c r="N1147" s="177">
        <v>4.8754999999999997</v>
      </c>
      <c r="O1147" s="177">
        <v>4.1154000000000002</v>
      </c>
      <c r="P1147" s="177">
        <v>5.3133999999999997</v>
      </c>
      <c r="Q1147" s="177">
        <v>6.7606999999999999</v>
      </c>
      <c r="R1147" s="177">
        <v>4.1058000000000003</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2044</v>
      </c>
      <c r="C1148" s="173">
        <v>118907</v>
      </c>
      <c r="D1148" s="176">
        <v>44920</v>
      </c>
      <c r="E1148" s="177">
        <v>3155.3825000000002</v>
      </c>
      <c r="F1148" s="177">
        <v>6.5525000000000002</v>
      </c>
      <c r="G1148" s="177">
        <v>6.6368</v>
      </c>
      <c r="H1148" s="177">
        <v>6.8028000000000004</v>
      </c>
      <c r="I1148" s="177">
        <v>6.4617000000000004</v>
      </c>
      <c r="J1148" s="177">
        <v>6.4386000000000001</v>
      </c>
      <c r="K1148" s="177">
        <v>5.7953999999999999</v>
      </c>
      <c r="L1148" s="177">
        <v>5.0387000000000004</v>
      </c>
      <c r="M1148" s="177">
        <v>4.4404000000000003</v>
      </c>
      <c r="N1148" s="177">
        <v>4.0361000000000002</v>
      </c>
      <c r="O1148" s="177">
        <v>3.2212999999999998</v>
      </c>
      <c r="P1148" s="177">
        <v>4.3887999999999998</v>
      </c>
      <c r="Q1148" s="177">
        <v>5.8921999999999999</v>
      </c>
      <c r="R1148" s="177">
        <v>3.2267999999999999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44920</v>
      </c>
      <c r="E1149" s="177">
        <v>324.8048</v>
      </c>
      <c r="F1149" s="177">
        <v>6.4290000000000003</v>
      </c>
      <c r="G1149" s="177">
        <v>6.3788</v>
      </c>
      <c r="H1149" s="177">
        <v>6.7416</v>
      </c>
      <c r="I1149" s="177">
        <v>6.4252000000000002</v>
      </c>
      <c r="J1149" s="177">
        <v>6.3855000000000004</v>
      </c>
      <c r="K1149" s="177">
        <v>6.1466000000000003</v>
      </c>
      <c r="L1149" s="177">
        <v>5.5875000000000004</v>
      </c>
      <c r="M1149" s="177">
        <v>5.0431999999999997</v>
      </c>
      <c r="N1149" s="177">
        <v>4.6897000000000002</v>
      </c>
      <c r="O1149" s="177">
        <v>4.0655999999999999</v>
      </c>
      <c r="P1149" s="177">
        <v>5.2319000000000004</v>
      </c>
      <c r="Q1149" s="177">
        <v>7.1256000000000004</v>
      </c>
      <c r="R1149" s="177">
        <v>3.9517000000000002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44920</v>
      </c>
      <c r="E1150" s="177">
        <v>327.21339999999998</v>
      </c>
      <c r="F1150" s="177">
        <v>6.5266999999999999</v>
      </c>
      <c r="G1150" s="177">
        <v>6.4695</v>
      </c>
      <c r="H1150" s="177">
        <v>6.8324999999999996</v>
      </c>
      <c r="I1150" s="177">
        <v>6.5163000000000002</v>
      </c>
      <c r="J1150" s="177">
        <v>6.4766000000000004</v>
      </c>
      <c r="K1150" s="177">
        <v>6.2382</v>
      </c>
      <c r="L1150" s="177">
        <v>5.6801000000000004</v>
      </c>
      <c r="M1150" s="177">
        <v>5.1368</v>
      </c>
      <c r="N1150" s="177">
        <v>4.7873000000000001</v>
      </c>
      <c r="O1150" s="177">
        <v>4.1784999999999997</v>
      </c>
      <c r="P1150" s="177">
        <v>5.3299000000000003</v>
      </c>
      <c r="Q1150" s="177">
        <v>6.7834000000000003</v>
      </c>
      <c r="R1150" s="177">
        <v>4.0625999999999998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44920</v>
      </c>
      <c r="E1151" s="177">
        <v>2359.7298000000001</v>
      </c>
      <c r="F1151" s="177">
        <v>6.4946000000000002</v>
      </c>
      <c r="G1151" s="177">
        <v>6.5392000000000001</v>
      </c>
      <c r="H1151" s="177">
        <v>6.5339</v>
      </c>
      <c r="I1151" s="177">
        <v>6.4577999999999998</v>
      </c>
      <c r="J1151" s="177">
        <v>6.4356</v>
      </c>
      <c r="K1151" s="177">
        <v>6.2572999999999999</v>
      </c>
      <c r="L1151" s="177">
        <v>5.7553999999999998</v>
      </c>
      <c r="M1151" s="177">
        <v>5.1868999999999996</v>
      </c>
      <c r="N1151" s="177">
        <v>4.8289</v>
      </c>
      <c r="O1151" s="177">
        <v>4.2492999999999999</v>
      </c>
      <c r="P1151" s="177">
        <v>5.3587999999999996</v>
      </c>
      <c r="Q1151" s="177">
        <v>7.1266999999999996</v>
      </c>
      <c r="R1151" s="177">
        <v>4.1012000000000004</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44920</v>
      </c>
      <c r="E1152" s="177">
        <v>2379.6639</v>
      </c>
      <c r="F1152" s="177">
        <v>6.5353000000000003</v>
      </c>
      <c r="G1152" s="177">
        <v>6.5791000000000004</v>
      </c>
      <c r="H1152" s="177">
        <v>6.5739000000000001</v>
      </c>
      <c r="I1152" s="177">
        <v>6.4978999999999996</v>
      </c>
      <c r="J1152" s="177">
        <v>6.4759000000000002</v>
      </c>
      <c r="K1152" s="177">
        <v>6.2979000000000003</v>
      </c>
      <c r="L1152" s="177">
        <v>5.7965</v>
      </c>
      <c r="M1152" s="177">
        <v>5.2285000000000004</v>
      </c>
      <c r="N1152" s="177">
        <v>4.8708999999999998</v>
      </c>
      <c r="O1152" s="177">
        <v>4.2911999999999999</v>
      </c>
      <c r="P1152" s="177">
        <v>5.4302999999999999</v>
      </c>
      <c r="Q1152" s="177">
        <v>6.8064</v>
      </c>
      <c r="R1152" s="177">
        <v>4.1429</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44920</v>
      </c>
      <c r="E1153" s="177">
        <v>2670.0383000000002</v>
      </c>
      <c r="F1153" s="177">
        <v>6.6106999999999996</v>
      </c>
      <c r="G1153" s="177">
        <v>6.6245000000000003</v>
      </c>
      <c r="H1153" s="177">
        <v>6.867</v>
      </c>
      <c r="I1153" s="177">
        <v>6.4912000000000001</v>
      </c>
      <c r="J1153" s="177">
        <v>6.4802999999999997</v>
      </c>
      <c r="K1153" s="177">
        <v>6.3296999999999999</v>
      </c>
      <c r="L1153" s="177">
        <v>5.7394999999999996</v>
      </c>
      <c r="M1153" s="177">
        <v>5.2083000000000004</v>
      </c>
      <c r="N1153" s="177">
        <v>4.8388</v>
      </c>
      <c r="O1153" s="177">
        <v>4.0799000000000003</v>
      </c>
      <c r="P1153" s="177">
        <v>5.2042999999999999</v>
      </c>
      <c r="Q1153" s="177">
        <v>6.7034000000000002</v>
      </c>
      <c r="R1153" s="177">
        <v>4.0618999999999996</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44920</v>
      </c>
      <c r="E1154" s="177">
        <v>2653.1098999999999</v>
      </c>
      <c r="F1154" s="177">
        <v>6.4809000000000001</v>
      </c>
      <c r="G1154" s="177">
        <v>6.4942000000000002</v>
      </c>
      <c r="H1154" s="177">
        <v>6.7369000000000003</v>
      </c>
      <c r="I1154" s="177">
        <v>6.3609</v>
      </c>
      <c r="J1154" s="177">
        <v>6.3495999999999997</v>
      </c>
      <c r="K1154" s="177">
        <v>6.1974</v>
      </c>
      <c r="L1154" s="177">
        <v>5.6196999999999999</v>
      </c>
      <c r="M1154" s="177">
        <v>5.1033999999999997</v>
      </c>
      <c r="N1154" s="177">
        <v>4.7411000000000003</v>
      </c>
      <c r="O1154" s="177">
        <v>4.0119999999999996</v>
      </c>
      <c r="P1154" s="177">
        <v>5.1341000000000001</v>
      </c>
      <c r="Q1154" s="177">
        <v>5.3432000000000004</v>
      </c>
      <c r="R1154" s="177">
        <v>3.9866000000000001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44920</v>
      </c>
      <c r="E1155" s="177">
        <v>1702.8844999999999</v>
      </c>
      <c r="F1155" s="177">
        <v>6.5740999999999996</v>
      </c>
      <c r="G1155" s="177">
        <v>6.5609999999999999</v>
      </c>
      <c r="H1155" s="177">
        <v>6.7037000000000004</v>
      </c>
      <c r="I1155" s="177">
        <v>6.4047999999999998</v>
      </c>
      <c r="J1155" s="177">
        <v>6.4409999999999998</v>
      </c>
      <c r="K1155" s="177">
        <v>6.2306999999999997</v>
      </c>
      <c r="L1155" s="177">
        <v>5.6456999999999997</v>
      </c>
      <c r="M1155" s="177">
        <v>5.0891999999999999</v>
      </c>
      <c r="N1155" s="177">
        <v>4.7112999999999996</v>
      </c>
      <c r="O1155" s="177">
        <v>3.7475000000000001</v>
      </c>
      <c r="P1155" s="177">
        <v>4.8197000000000001</v>
      </c>
      <c r="Q1155" s="177">
        <v>6.0075000000000003</v>
      </c>
      <c r="R1155" s="177">
        <v>3.8696000000000002</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44920</v>
      </c>
      <c r="E1156" s="177">
        <v>1695.1314</v>
      </c>
      <c r="F1156" s="177">
        <v>6.5244999999999997</v>
      </c>
      <c r="G1156" s="177">
        <v>6.5105000000000004</v>
      </c>
      <c r="H1156" s="177">
        <v>6.6536</v>
      </c>
      <c r="I1156" s="177">
        <v>6.3547000000000002</v>
      </c>
      <c r="J1156" s="177">
        <v>6.3907999999999996</v>
      </c>
      <c r="K1156" s="177">
        <v>6.1798999999999999</v>
      </c>
      <c r="L1156" s="177">
        <v>5.5942999999999996</v>
      </c>
      <c r="M1156" s="177">
        <v>5.0373999999999999</v>
      </c>
      <c r="N1156" s="177">
        <v>4.6589999999999998</v>
      </c>
      <c r="O1156" s="177">
        <v>3.6957</v>
      </c>
      <c r="P1156" s="177">
        <v>4.7674000000000003</v>
      </c>
      <c r="Q1156" s="177">
        <v>5.9545000000000003</v>
      </c>
      <c r="R1156" s="177">
        <v>3.8176999999999999</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44920</v>
      </c>
      <c r="E1157" s="177">
        <v>2146.3553999999999</v>
      </c>
      <c r="F1157" s="177">
        <v>6.4786000000000001</v>
      </c>
      <c r="G1157" s="177">
        <v>6.5705</v>
      </c>
      <c r="H1157" s="177">
        <v>6.6688999999999998</v>
      </c>
      <c r="I1157" s="177">
        <v>6.3540000000000001</v>
      </c>
      <c r="J1157" s="177">
        <v>6.3777999999999997</v>
      </c>
      <c r="K1157" s="177">
        <v>6.2046000000000001</v>
      </c>
      <c r="L1157" s="177">
        <v>5.5884999999999998</v>
      </c>
      <c r="M1157" s="177">
        <v>5.0152000000000001</v>
      </c>
      <c r="N1157" s="177">
        <v>4.6256000000000004</v>
      </c>
      <c r="O1157" s="177">
        <v>3.9491999999999998</v>
      </c>
      <c r="P1157" s="177">
        <v>5.1788999999999996</v>
      </c>
      <c r="Q1157" s="177">
        <v>6.7557</v>
      </c>
      <c r="R1157" s="177">
        <v>3.9264000000000001</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1846</v>
      </c>
      <c r="C1162" s="173">
        <v>115991</v>
      </c>
      <c r="D1162" s="176">
        <v>44920</v>
      </c>
      <c r="E1162" s="177">
        <v>2125.7386999999999</v>
      </c>
      <c r="F1162" s="177">
        <v>6.3884999999999996</v>
      </c>
      <c r="G1162" s="177">
        <v>6.4806999999999997</v>
      </c>
      <c r="H1162" s="177">
        <v>6.5787000000000004</v>
      </c>
      <c r="I1162" s="177">
        <v>6.2643000000000004</v>
      </c>
      <c r="J1162" s="177">
        <v>6.2877000000000001</v>
      </c>
      <c r="K1162" s="177">
        <v>6.1136999999999997</v>
      </c>
      <c r="L1162" s="177">
        <v>5.4916</v>
      </c>
      <c r="M1162" s="177">
        <v>4.9154999999999998</v>
      </c>
      <c r="N1162" s="177">
        <v>4.5376000000000003</v>
      </c>
      <c r="O1162" s="177">
        <v>3.8508</v>
      </c>
      <c r="P1162" s="177">
        <v>5.0770999999999997</v>
      </c>
      <c r="Q1162" s="177">
        <v>6.9809999999999999</v>
      </c>
      <c r="R1162" s="177">
        <v>3.8308</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44920</v>
      </c>
      <c r="E1163" s="177">
        <v>3015.0324999999998</v>
      </c>
      <c r="F1163" s="177">
        <v>6.4535999999999998</v>
      </c>
      <c r="G1163" s="177">
        <v>6.6101999999999999</v>
      </c>
      <c r="H1163" s="177">
        <v>6.7648000000000001</v>
      </c>
      <c r="I1163" s="177">
        <v>6.4847000000000001</v>
      </c>
      <c r="J1163" s="177">
        <v>6.4668000000000001</v>
      </c>
      <c r="K1163" s="177">
        <v>6.2577999999999996</v>
      </c>
      <c r="L1163" s="177">
        <v>5.6708999999999996</v>
      </c>
      <c r="M1163" s="177">
        <v>5.1308999999999996</v>
      </c>
      <c r="N1163" s="177">
        <v>4.7651000000000003</v>
      </c>
      <c r="O1163" s="177">
        <v>4.0365000000000002</v>
      </c>
      <c r="P1163" s="177">
        <v>5.1929999999999996</v>
      </c>
      <c r="Q1163" s="177">
        <v>7.0883000000000003</v>
      </c>
      <c r="R1163" s="177">
        <v>4.0057999999999998</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44920</v>
      </c>
      <c r="E1164" s="177">
        <v>3035.7372999999998</v>
      </c>
      <c r="F1164" s="177">
        <v>6.5227000000000004</v>
      </c>
      <c r="G1164" s="177">
        <v>6.6802999999999999</v>
      </c>
      <c r="H1164" s="177">
        <v>6.8352000000000004</v>
      </c>
      <c r="I1164" s="177">
        <v>6.5549999999999997</v>
      </c>
      <c r="J1164" s="177">
        <v>6.5373999999999999</v>
      </c>
      <c r="K1164" s="177">
        <v>6.3292000000000002</v>
      </c>
      <c r="L1164" s="177">
        <v>5.7442000000000002</v>
      </c>
      <c r="M1164" s="177">
        <v>5.2046999999999999</v>
      </c>
      <c r="N1164" s="177">
        <v>4.8395000000000001</v>
      </c>
      <c r="O1164" s="177">
        <v>4.1098999999999997</v>
      </c>
      <c r="P1164" s="177">
        <v>5.2670000000000003</v>
      </c>
      <c r="Q1164" s="177">
        <v>6.7618999999999998</v>
      </c>
      <c r="R1164" s="177">
        <v>4.0792000000000002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44920</v>
      </c>
      <c r="E1165" s="177">
        <v>2705.6741000000002</v>
      </c>
      <c r="F1165" s="177">
        <v>5.9230999999999998</v>
      </c>
      <c r="G1165" s="177">
        <v>6.0795000000000003</v>
      </c>
      <c r="H1165" s="177">
        <v>6.2340999999999998</v>
      </c>
      <c r="I1165" s="177">
        <v>5.9532999999999996</v>
      </c>
      <c r="J1165" s="177">
        <v>5.9340000000000002</v>
      </c>
      <c r="K1165" s="177">
        <v>5.7199</v>
      </c>
      <c r="L1165" s="177">
        <v>5.1273</v>
      </c>
      <c r="M1165" s="177">
        <v>4.5820999999999996</v>
      </c>
      <c r="N1165" s="177">
        <v>4.2118000000000002</v>
      </c>
      <c r="O1165" s="177">
        <v>3.4872999999999998</v>
      </c>
      <c r="P1165" s="177">
        <v>4.6368</v>
      </c>
      <c r="Q1165" s="177">
        <v>6.3712999999999997</v>
      </c>
      <c r="R1165" s="177">
        <v>3.4563000000000001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44920</v>
      </c>
      <c r="E1166" s="177">
        <v>1157.2623000000001</v>
      </c>
      <c r="F1166" s="177">
        <v>6.4984000000000002</v>
      </c>
      <c r="G1166" s="177">
        <v>6.4890999999999996</v>
      </c>
      <c r="H1166" s="177">
        <v>6.9127999999999998</v>
      </c>
      <c r="I1166" s="177">
        <v>6.4692999999999996</v>
      </c>
      <c r="J1166" s="177">
        <v>6.1447000000000003</v>
      </c>
      <c r="K1166" s="177">
        <v>6.0331000000000001</v>
      </c>
      <c r="L1166" s="177">
        <v>5.5570000000000004</v>
      </c>
      <c r="M1166" s="177">
        <v>5.0994999999999999</v>
      </c>
      <c r="N1166" s="177">
        <v>4.7230999999999996</v>
      </c>
      <c r="O1166" s="177">
        <v>3.7277</v>
      </c>
      <c r="P1166" s="177"/>
      <c r="Q1166" s="177">
        <v>4.0530999999999997</v>
      </c>
      <c r="R1166" s="177">
        <v>3.9182999999999999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44920</v>
      </c>
      <c r="E1167" s="177">
        <v>1152.0848000000001</v>
      </c>
      <c r="F1167" s="177">
        <v>6.3406000000000002</v>
      </c>
      <c r="G1167" s="177">
        <v>6.3300999999999998</v>
      </c>
      <c r="H1167" s="177">
        <v>6.7529000000000003</v>
      </c>
      <c r="I1167" s="177">
        <v>6.3090000000000002</v>
      </c>
      <c r="J1167" s="177">
        <v>5.9839000000000002</v>
      </c>
      <c r="K1167" s="177">
        <v>5.8708</v>
      </c>
      <c r="L1167" s="177">
        <v>5.3926999999999996</v>
      </c>
      <c r="M1167" s="177">
        <v>4.9335000000000004</v>
      </c>
      <c r="N1167" s="177">
        <v>4.5617999999999999</v>
      </c>
      <c r="O1167" s="177">
        <v>3.5983999999999998</v>
      </c>
      <c r="P1167" s="177"/>
      <c r="Q1167" s="177">
        <v>3.9262000000000001</v>
      </c>
      <c r="R1167" s="177">
        <v>3.7810999999999999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44920</v>
      </c>
      <c r="E1168" s="177">
        <v>59.970199999999998</v>
      </c>
      <c r="F1168" s="177">
        <v>6.4527000000000001</v>
      </c>
      <c r="G1168" s="177">
        <v>6.4752999999999998</v>
      </c>
      <c r="H1168" s="177">
        <v>6.6948999999999996</v>
      </c>
      <c r="I1168" s="177">
        <v>6.3670999999999998</v>
      </c>
      <c r="J1168" s="177">
        <v>6.3281000000000001</v>
      </c>
      <c r="K1168" s="177">
        <v>6.1898</v>
      </c>
      <c r="L1168" s="177">
        <v>5.6535000000000002</v>
      </c>
      <c r="M1168" s="177">
        <v>5.1200999999999999</v>
      </c>
      <c r="N1168" s="177">
        <v>4.7565999999999997</v>
      </c>
      <c r="O1168" s="177">
        <v>4.0144000000000002</v>
      </c>
      <c r="P1168" s="177">
        <v>5.2061999999999999</v>
      </c>
      <c r="Q1168" s="177">
        <v>7.4279999999999999</v>
      </c>
      <c r="R1168" s="177">
        <v>4.0274000000000001</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44920</v>
      </c>
      <c r="E1169" s="177">
        <v>60.459699999999998</v>
      </c>
      <c r="F1169" s="177">
        <v>6.5212000000000003</v>
      </c>
      <c r="G1169" s="177">
        <v>6.5637999999999996</v>
      </c>
      <c r="H1169" s="177">
        <v>6.7961999999999998</v>
      </c>
      <c r="I1169" s="177">
        <v>6.4671000000000003</v>
      </c>
      <c r="J1169" s="177">
        <v>6.4269999999999996</v>
      </c>
      <c r="K1169" s="177">
        <v>6.2907999999999999</v>
      </c>
      <c r="L1169" s="177">
        <v>5.7561999999999998</v>
      </c>
      <c r="M1169" s="177">
        <v>5.2240000000000002</v>
      </c>
      <c r="N1169" s="177">
        <v>4.8609999999999998</v>
      </c>
      <c r="O1169" s="177">
        <v>4.1044999999999998</v>
      </c>
      <c r="P1169" s="177">
        <v>5.2945000000000002</v>
      </c>
      <c r="Q1169" s="177">
        <v>6.8083</v>
      </c>
      <c r="R1169" s="177">
        <v>4.1210000000000004</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44920</v>
      </c>
      <c r="E1170" s="177">
        <v>34.475200000000001</v>
      </c>
      <c r="F1170" s="177">
        <v>6.4593999999999996</v>
      </c>
      <c r="G1170" s="177">
        <v>6.4617000000000004</v>
      </c>
      <c r="H1170" s="177">
        <v>6.6786000000000003</v>
      </c>
      <c r="I1170" s="177">
        <v>6.3526999999999996</v>
      </c>
      <c r="J1170" s="177">
        <v>6.3108000000000004</v>
      </c>
      <c r="K1170" s="177">
        <v>6.1737000000000002</v>
      </c>
      <c r="L1170" s="177">
        <v>5.6353999999999997</v>
      </c>
      <c r="M1170" s="177">
        <v>5.1005000000000003</v>
      </c>
      <c r="N1170" s="177">
        <v>4.7350000000000003</v>
      </c>
      <c r="O1170" s="177">
        <v>4.0053999999999998</v>
      </c>
      <c r="P1170" s="177">
        <v>5.2008000000000001</v>
      </c>
      <c r="Q1170" s="177">
        <v>6.8752000000000004</v>
      </c>
      <c r="R1170" s="177">
        <v>4.0136000000000003</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1731</v>
      </c>
      <c r="C1171" s="173">
        <v>148414</v>
      </c>
      <c r="D1171" s="176">
        <v>44920</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1732</v>
      </c>
      <c r="C1172" s="173">
        <v>148413</v>
      </c>
      <c r="D1172" s="176">
        <v>44920</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1733</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1734</v>
      </c>
      <c r="C1174" s="173">
        <v>139258</v>
      </c>
      <c r="D1174" s="176"/>
      <c r="E1174" s="177"/>
      <c r="F1174" s="177"/>
      <c r="G1174" s="177"/>
      <c r="H1174" s="177"/>
      <c r="I1174" s="177"/>
      <c r="J1174" s="177"/>
      <c r="K1174" s="177"/>
      <c r="L1174" s="177"/>
      <c r="M1174" s="177"/>
      <c r="N1174" s="177"/>
      <c r="O1174" s="177"/>
      <c r="P1174" s="177"/>
      <c r="Q1174" s="177"/>
      <c r="R1174" s="177"/>
      <c r="S1174" t="s">
        <v>1811</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1735</v>
      </c>
      <c r="C1175" s="173">
        <v>139259</v>
      </c>
      <c r="D1175" s="176"/>
      <c r="E1175" s="177"/>
      <c r="F1175" s="177"/>
      <c r="G1175" s="177"/>
      <c r="H1175" s="177"/>
      <c r="I1175" s="177"/>
      <c r="J1175" s="177"/>
      <c r="K1175" s="177"/>
      <c r="L1175" s="177"/>
      <c r="M1175" s="177"/>
      <c r="N1175" s="177"/>
      <c r="O1175" s="177"/>
      <c r="P1175" s="177"/>
      <c r="Q1175" s="177"/>
      <c r="R1175" s="177"/>
      <c r="S1175" t="s">
        <v>1811</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1736</v>
      </c>
      <c r="C1176" s="173">
        <v>139257</v>
      </c>
      <c r="D1176" s="176"/>
      <c r="E1176" s="177"/>
      <c r="F1176" s="177"/>
      <c r="G1176" s="177"/>
      <c r="H1176" s="177"/>
      <c r="I1176" s="177"/>
      <c r="J1176" s="177"/>
      <c r="K1176" s="177"/>
      <c r="L1176" s="177"/>
      <c r="M1176" s="177"/>
      <c r="N1176" s="177"/>
      <c r="O1176" s="177"/>
      <c r="P1176" s="177"/>
      <c r="Q1176" s="177"/>
      <c r="R1176" s="177"/>
      <c r="S1176" t="s">
        <v>1811</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1737</v>
      </c>
      <c r="C1177" s="173">
        <v>148415</v>
      </c>
      <c r="D1177" s="176">
        <v>44920</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1811</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44920</v>
      </c>
      <c r="E1178" s="177">
        <v>4467.1526999999996</v>
      </c>
      <c r="F1178" s="177">
        <v>6.5349000000000004</v>
      </c>
      <c r="G1178" s="177">
        <v>6.6174999999999997</v>
      </c>
      <c r="H1178" s="177">
        <v>6.8926999999999996</v>
      </c>
      <c r="I1178" s="177">
        <v>6.5263</v>
      </c>
      <c r="J1178" s="177">
        <v>6.5309999999999997</v>
      </c>
      <c r="K1178" s="177">
        <v>6.2771999999999997</v>
      </c>
      <c r="L1178" s="177">
        <v>5.6890000000000001</v>
      </c>
      <c r="M1178" s="177">
        <v>5.1607000000000003</v>
      </c>
      <c r="N1178" s="177">
        <v>4.8013000000000003</v>
      </c>
      <c r="O1178" s="177">
        <v>4.1173000000000002</v>
      </c>
      <c r="P1178" s="177">
        <v>5.2557999999999998</v>
      </c>
      <c r="Q1178" s="177">
        <v>6.7331000000000003</v>
      </c>
      <c r="R1178" s="177">
        <v>4.0705</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44920</v>
      </c>
      <c r="E1179" s="177">
        <v>4438.1621999999998</v>
      </c>
      <c r="F1179" s="177">
        <v>6.4138000000000002</v>
      </c>
      <c r="G1179" s="177">
        <v>6.4966999999999997</v>
      </c>
      <c r="H1179" s="177">
        <v>6.7717999999999998</v>
      </c>
      <c r="I1179" s="177">
        <v>6.4054000000000002</v>
      </c>
      <c r="J1179" s="177">
        <v>6.4096000000000002</v>
      </c>
      <c r="K1179" s="177">
        <v>6.1539999999999999</v>
      </c>
      <c r="L1179" s="177">
        <v>5.5640999999999998</v>
      </c>
      <c r="M1179" s="177">
        <v>5.0343999999999998</v>
      </c>
      <c r="N1179" s="177">
        <v>4.6738999999999997</v>
      </c>
      <c r="O1179" s="177">
        <v>4.0114000000000001</v>
      </c>
      <c r="P1179" s="177">
        <v>5.1703000000000001</v>
      </c>
      <c r="Q1179" s="177">
        <v>6.8487999999999998</v>
      </c>
      <c r="R1179" s="177">
        <v>3.9458000000000002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1882</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44920</v>
      </c>
      <c r="E1182" s="177">
        <v>4014.6410000000001</v>
      </c>
      <c r="F1182" s="177">
        <v>6.5327000000000002</v>
      </c>
      <c r="G1182" s="177">
        <v>6.5750000000000002</v>
      </c>
      <c r="H1182" s="177">
        <v>6.7931999999999997</v>
      </c>
      <c r="I1182" s="177">
        <v>6.5316000000000001</v>
      </c>
      <c r="J1182" s="177">
        <v>6.5213000000000001</v>
      </c>
      <c r="K1182" s="177">
        <v>6.2914000000000003</v>
      </c>
      <c r="L1182" s="177">
        <v>5.7225000000000001</v>
      </c>
      <c r="M1182" s="177">
        <v>5.1730999999999998</v>
      </c>
      <c r="N1182" s="177">
        <v>4.8140000000000001</v>
      </c>
      <c r="O1182" s="177">
        <v>4.2140000000000004</v>
      </c>
      <c r="P1182" s="177">
        <v>5.3486000000000002</v>
      </c>
      <c r="Q1182" s="177">
        <v>6.7796000000000003</v>
      </c>
      <c r="R1182" s="177">
        <v>4.1013000000000002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1837</v>
      </c>
      <c r="C1183" s="173">
        <v>101185</v>
      </c>
      <c r="D1183" s="176">
        <v>44920</v>
      </c>
      <c r="E1183" s="177">
        <v>3968.4301999999998</v>
      </c>
      <c r="F1183" s="177">
        <v>6.3925000000000001</v>
      </c>
      <c r="G1183" s="177">
        <v>6.4347000000000003</v>
      </c>
      <c r="H1183" s="177">
        <v>6.6527000000000003</v>
      </c>
      <c r="I1183" s="177">
        <v>6.3909000000000002</v>
      </c>
      <c r="J1183" s="177">
        <v>6.3803000000000001</v>
      </c>
      <c r="K1183" s="177">
        <v>6.149</v>
      </c>
      <c r="L1183" s="177">
        <v>5.5781999999999998</v>
      </c>
      <c r="M1183" s="177">
        <v>5.0274000000000001</v>
      </c>
      <c r="N1183" s="177">
        <v>4.6670999999999996</v>
      </c>
      <c r="O1183" s="177">
        <v>4.0685000000000002</v>
      </c>
      <c r="P1183" s="177">
        <v>5.2024999999999997</v>
      </c>
      <c r="Q1183" s="177">
        <v>6.8513000000000002</v>
      </c>
      <c r="R1183" s="177">
        <v>3.9552999999999998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44920</v>
      </c>
      <c r="E1184" s="177">
        <v>1438.4082000000001</v>
      </c>
      <c r="F1184" s="177">
        <v>6.6951999999999998</v>
      </c>
      <c r="G1184" s="177">
        <v>6.6798999999999999</v>
      </c>
      <c r="H1184" s="177">
        <v>6.9497999999999998</v>
      </c>
      <c r="I1184" s="177">
        <v>6.5964999999999998</v>
      </c>
      <c r="J1184" s="177">
        <v>6.5937000000000001</v>
      </c>
      <c r="K1184" s="177">
        <v>6.3956</v>
      </c>
      <c r="L1184" s="177">
        <v>5.8327</v>
      </c>
      <c r="M1184" s="177">
        <v>5.2984</v>
      </c>
      <c r="N1184" s="177">
        <v>4.9245000000000001</v>
      </c>
      <c r="O1184" s="177">
        <v>4.2476000000000003</v>
      </c>
      <c r="P1184" s="177">
        <v>5.4192999999999998</v>
      </c>
      <c r="Q1184" s="177">
        <v>5.7683999999999997</v>
      </c>
      <c r="R1184" s="177">
        <v>4.1656000000000004</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44920</v>
      </c>
      <c r="E1185" s="177">
        <v>1427.1234999999999</v>
      </c>
      <c r="F1185" s="177">
        <v>6.5843999999999996</v>
      </c>
      <c r="G1185" s="177">
        <v>6.5689000000000002</v>
      </c>
      <c r="H1185" s="177">
        <v>6.8395999999999999</v>
      </c>
      <c r="I1185" s="177">
        <v>6.4855</v>
      </c>
      <c r="J1185" s="177">
        <v>6.4821</v>
      </c>
      <c r="K1185" s="177">
        <v>6.2831000000000001</v>
      </c>
      <c r="L1185" s="177">
        <v>5.7188999999999997</v>
      </c>
      <c r="M1185" s="177">
        <v>5.1835000000000004</v>
      </c>
      <c r="N1185" s="177">
        <v>4.8087999999999997</v>
      </c>
      <c r="O1185" s="177">
        <v>4.1329000000000002</v>
      </c>
      <c r="P1185" s="177">
        <v>5.2983000000000002</v>
      </c>
      <c r="Q1185" s="177">
        <v>5.6398999999999999</v>
      </c>
      <c r="R1185" s="177">
        <v>4.0507999999999997</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44920</v>
      </c>
      <c r="E1186" s="177">
        <v>2334.1104</v>
      </c>
      <c r="F1186" s="177">
        <v>6.5944000000000003</v>
      </c>
      <c r="G1186" s="177">
        <v>6.61</v>
      </c>
      <c r="H1186" s="177">
        <v>6.8766999999999996</v>
      </c>
      <c r="I1186" s="177">
        <v>6.5515999999999996</v>
      </c>
      <c r="J1186" s="177">
        <v>6.5284000000000004</v>
      </c>
      <c r="K1186" s="177">
        <v>6.3326000000000002</v>
      </c>
      <c r="L1186" s="177">
        <v>5.7521000000000004</v>
      </c>
      <c r="M1186" s="177">
        <v>5.2427000000000001</v>
      </c>
      <c r="N1186" s="177">
        <v>4.8662999999999998</v>
      </c>
      <c r="O1186" s="177">
        <v>4.1913999999999998</v>
      </c>
      <c r="P1186" s="177">
        <v>5.3297999999999996</v>
      </c>
      <c r="Q1186" s="177">
        <v>6.6048999999999998</v>
      </c>
      <c r="R1186" s="177">
        <v>4.1303000000000001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44920</v>
      </c>
      <c r="E1187" s="177">
        <v>2300.5187000000001</v>
      </c>
      <c r="F1187" s="177">
        <v>6.4915000000000003</v>
      </c>
      <c r="G1187" s="177">
        <v>6.5026999999999999</v>
      </c>
      <c r="H1187" s="177">
        <v>6.77</v>
      </c>
      <c r="I1187" s="177">
        <v>6.4438000000000004</v>
      </c>
      <c r="J1187" s="177">
        <v>6.4267000000000003</v>
      </c>
      <c r="K1187" s="177">
        <v>6.2290000000000001</v>
      </c>
      <c r="L1187" s="177">
        <v>5.6501999999999999</v>
      </c>
      <c r="M1187" s="177">
        <v>5.1406999999999998</v>
      </c>
      <c r="N1187" s="177">
        <v>4.7632000000000003</v>
      </c>
      <c r="O1187" s="177">
        <v>4.0885999999999996</v>
      </c>
      <c r="P1187" s="177">
        <v>5.2321999999999997</v>
      </c>
      <c r="Q1187" s="177">
        <v>6.1501999999999999</v>
      </c>
      <c r="R1187" s="177">
        <v>4.0289999999999999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44920</v>
      </c>
      <c r="E1188" s="177">
        <v>11.8</v>
      </c>
      <c r="F1188" s="177">
        <v>5.8789999999999996</v>
      </c>
      <c r="G1188" s="177">
        <v>6.2927999999999997</v>
      </c>
      <c r="H1188" s="177">
        <v>6.2824</v>
      </c>
      <c r="I1188" s="177">
        <v>5.9348000000000001</v>
      </c>
      <c r="J1188" s="177">
        <v>6.1139000000000001</v>
      </c>
      <c r="K1188" s="177">
        <v>5.9050000000000002</v>
      </c>
      <c r="L1188" s="177">
        <v>5.3625999999999996</v>
      </c>
      <c r="M1188" s="177">
        <v>4.8490000000000002</v>
      </c>
      <c r="N1188" s="177">
        <v>4.5270999999999999</v>
      </c>
      <c r="O1188" s="177">
        <v>3.7107999999999999</v>
      </c>
      <c r="P1188" s="177"/>
      <c r="Q1188" s="177">
        <v>4.2041000000000004</v>
      </c>
      <c r="R1188" s="177">
        <v>3.8029999999999999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44920</v>
      </c>
      <c r="E1189" s="177">
        <v>11.728999999999999</v>
      </c>
      <c r="F1189" s="177">
        <v>5.7588999999999997</v>
      </c>
      <c r="G1189" s="177">
        <v>6.1231999999999998</v>
      </c>
      <c r="H1189" s="177">
        <v>6.1421999999999999</v>
      </c>
      <c r="I1189" s="177">
        <v>5.7922000000000002</v>
      </c>
      <c r="J1189" s="177">
        <v>5.9625000000000004</v>
      </c>
      <c r="K1189" s="177">
        <v>5.7511999999999999</v>
      </c>
      <c r="L1189" s="177">
        <v>5.2088000000000001</v>
      </c>
      <c r="M1189" s="177">
        <v>4.6936</v>
      </c>
      <c r="N1189" s="177">
        <v>4.3700999999999999</v>
      </c>
      <c r="O1189" s="177">
        <v>3.5550999999999999</v>
      </c>
      <c r="P1189" s="177"/>
      <c r="Q1189" s="177">
        <v>4.0476999999999999</v>
      </c>
      <c r="R1189" s="177">
        <v>3.6467000000000001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1825</v>
      </c>
      <c r="C1190" s="173">
        <v>119164</v>
      </c>
      <c r="D1190" s="176">
        <v>44920</v>
      </c>
      <c r="E1190" s="177">
        <v>24.2422</v>
      </c>
      <c r="F1190" s="177">
        <v>6.5518999999999998</v>
      </c>
      <c r="G1190" s="177">
        <v>6.5781999999999998</v>
      </c>
      <c r="H1190" s="177">
        <v>6.6332000000000004</v>
      </c>
      <c r="I1190" s="177">
        <v>6.4470999999999998</v>
      </c>
      <c r="J1190" s="177">
        <v>6.3776999999999999</v>
      </c>
      <c r="K1190" s="177">
        <v>6.1540999999999997</v>
      </c>
      <c r="L1190" s="177">
        <v>5.7287999999999997</v>
      </c>
      <c r="M1190" s="177">
        <v>5.3136000000000001</v>
      </c>
      <c r="N1190" s="177">
        <v>5.0766</v>
      </c>
      <c r="O1190" s="177">
        <v>4.0824999999999996</v>
      </c>
      <c r="P1190" s="177">
        <v>5.2154999999999996</v>
      </c>
      <c r="Q1190" s="177">
        <v>6.8013000000000003</v>
      </c>
      <c r="R1190" s="177">
        <v>4.2530000000000001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1826</v>
      </c>
      <c r="C1191" s="173">
        <v>112636</v>
      </c>
      <c r="D1191" s="176">
        <v>44920</v>
      </c>
      <c r="E1191" s="177">
        <v>24.054099999999998</v>
      </c>
      <c r="F1191" s="177">
        <v>6.5271999999999997</v>
      </c>
      <c r="G1191" s="177">
        <v>6.5284000000000004</v>
      </c>
      <c r="H1191" s="177">
        <v>6.5765000000000002</v>
      </c>
      <c r="I1191" s="177">
        <v>6.3887999999999998</v>
      </c>
      <c r="J1191" s="177">
        <v>6.3274999999999997</v>
      </c>
      <c r="K1191" s="177">
        <v>6.1040999999999999</v>
      </c>
      <c r="L1191" s="177">
        <v>5.6769999999999996</v>
      </c>
      <c r="M1191" s="177">
        <v>5.2610000000000001</v>
      </c>
      <c r="N1191" s="177">
        <v>5.0236000000000001</v>
      </c>
      <c r="O1191" s="177">
        <v>4.0303000000000004</v>
      </c>
      <c r="P1191" s="177">
        <v>5.1395999999999997</v>
      </c>
      <c r="Q1191" s="177">
        <v>7.0664999999999996</v>
      </c>
      <c r="R1191" s="177">
        <v>4.2007000000000003</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44920</v>
      </c>
      <c r="E1192" s="177">
        <v>5357.2177000000001</v>
      </c>
      <c r="F1192" s="177">
        <v>6.4785000000000004</v>
      </c>
      <c r="G1192" s="177">
        <v>6.4509999999999996</v>
      </c>
      <c r="H1192" s="177">
        <v>6.7290999999999999</v>
      </c>
      <c r="I1192" s="177">
        <v>6.3592000000000004</v>
      </c>
      <c r="J1192" s="177">
        <v>6.3475000000000001</v>
      </c>
      <c r="K1192" s="177">
        <v>6.2065999999999999</v>
      </c>
      <c r="L1192" s="177">
        <v>5.6223000000000001</v>
      </c>
      <c r="M1192" s="177">
        <v>5.0519999999999996</v>
      </c>
      <c r="N1192" s="177">
        <v>4.7077</v>
      </c>
      <c r="O1192" s="177">
        <v>4.0637999999999996</v>
      </c>
      <c r="P1192" s="177">
        <v>5.2625000000000002</v>
      </c>
      <c r="Q1192" s="177">
        <v>6.8319999999999999</v>
      </c>
      <c r="R1192" s="177">
        <v>3.9594999999999998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44920</v>
      </c>
      <c r="E1193" s="177">
        <v>5408.0012999999999</v>
      </c>
      <c r="F1193" s="177">
        <v>6.6188000000000002</v>
      </c>
      <c r="G1193" s="177">
        <v>6.5906000000000002</v>
      </c>
      <c r="H1193" s="177">
        <v>6.8691000000000004</v>
      </c>
      <c r="I1193" s="177">
        <v>6.4995000000000003</v>
      </c>
      <c r="J1193" s="177">
        <v>6.4882</v>
      </c>
      <c r="K1193" s="177">
        <v>6.3505000000000003</v>
      </c>
      <c r="L1193" s="177">
        <v>5.7671000000000001</v>
      </c>
      <c r="M1193" s="177">
        <v>5.1970000000000001</v>
      </c>
      <c r="N1193" s="177">
        <v>4.8539000000000003</v>
      </c>
      <c r="O1193" s="177">
        <v>4.1978999999999997</v>
      </c>
      <c r="P1193" s="177">
        <v>5.3775000000000004</v>
      </c>
      <c r="Q1193" s="177">
        <v>6.8209999999999997</v>
      </c>
      <c r="R1193" s="177">
        <v>4.1078999999999999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44920</v>
      </c>
      <c r="E1194" s="177">
        <v>4813.8464999999997</v>
      </c>
      <c r="F1194" s="177">
        <v>5.8787000000000003</v>
      </c>
      <c r="G1194" s="177">
        <v>5.85</v>
      </c>
      <c r="H1194" s="177">
        <v>6.1277999999999997</v>
      </c>
      <c r="I1194" s="177">
        <v>5.7576999999999998</v>
      </c>
      <c r="J1194" s="177">
        <v>5.7446999999999999</v>
      </c>
      <c r="K1194" s="177">
        <v>5.5994999999999999</v>
      </c>
      <c r="L1194" s="177">
        <v>4.9976000000000003</v>
      </c>
      <c r="M1194" s="177">
        <v>4.4180000000000001</v>
      </c>
      <c r="N1194" s="177">
        <v>4.0666000000000002</v>
      </c>
      <c r="O1194" s="177">
        <v>3.4051</v>
      </c>
      <c r="P1194" s="177">
        <v>4.5258000000000003</v>
      </c>
      <c r="Q1194" s="177">
        <v>6.5446999999999997</v>
      </c>
      <c r="R1194" s="177">
        <v>3.3199000000000001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44920</v>
      </c>
      <c r="E1195" s="177">
        <v>1234.6346000000001</v>
      </c>
      <c r="F1195" s="177">
        <v>6.6718999999999999</v>
      </c>
      <c r="G1195" s="177">
        <v>6.2648000000000001</v>
      </c>
      <c r="H1195" s="177">
        <v>6.2873000000000001</v>
      </c>
      <c r="I1195" s="177">
        <v>6.0952000000000002</v>
      </c>
      <c r="J1195" s="177">
        <v>6.1459999999999999</v>
      </c>
      <c r="K1195" s="177">
        <v>5.9359000000000002</v>
      </c>
      <c r="L1195" s="177">
        <v>5.4389000000000003</v>
      </c>
      <c r="M1195" s="177">
        <v>4.891</v>
      </c>
      <c r="N1195" s="177">
        <v>4.5812999999999997</v>
      </c>
      <c r="O1195" s="177">
        <v>3.8437999999999999</v>
      </c>
      <c r="P1195" s="177"/>
      <c r="Q1195" s="177">
        <v>4.6603000000000003</v>
      </c>
      <c r="R1195" s="177">
        <v>3.8919000000000001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44920</v>
      </c>
      <c r="E1196" s="177">
        <v>1228.8143</v>
      </c>
      <c r="F1196" s="177">
        <v>6.5712999999999999</v>
      </c>
      <c r="G1196" s="177">
        <v>6.1646000000000001</v>
      </c>
      <c r="H1196" s="177">
        <v>6.1868999999999996</v>
      </c>
      <c r="I1196" s="177">
        <v>5.9955999999999996</v>
      </c>
      <c r="J1196" s="177">
        <v>6.0453000000000001</v>
      </c>
      <c r="K1196" s="177">
        <v>5.835</v>
      </c>
      <c r="L1196" s="177">
        <v>5.3376000000000001</v>
      </c>
      <c r="M1196" s="177">
        <v>4.7887000000000004</v>
      </c>
      <c r="N1196" s="177">
        <v>4.4781000000000004</v>
      </c>
      <c r="O1196" s="177">
        <v>3.7406000000000001</v>
      </c>
      <c r="P1196" s="177"/>
      <c r="Q1196" s="177">
        <v>4.5533999999999999</v>
      </c>
      <c r="R1196" s="177">
        <v>3.7888000000000002</v>
      </c>
      <c r="S1196" t="s">
        <v>1811</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1892</v>
      </c>
      <c r="C1197" s="173">
        <v>138288</v>
      </c>
      <c r="D1197" s="176">
        <v>44920</v>
      </c>
      <c r="E1197" s="177">
        <v>285.60430000000002</v>
      </c>
      <c r="F1197" s="177">
        <v>6.4550000000000001</v>
      </c>
      <c r="G1197" s="177">
        <v>6.4743000000000004</v>
      </c>
      <c r="H1197" s="177">
        <v>6.8334000000000001</v>
      </c>
      <c r="I1197" s="177">
        <v>6.4413999999999998</v>
      </c>
      <c r="J1197" s="177">
        <v>6.3548</v>
      </c>
      <c r="K1197" s="177">
        <v>6.1486999999999998</v>
      </c>
      <c r="L1197" s="177">
        <v>5.6147</v>
      </c>
      <c r="M1197" s="177">
        <v>5.0816999999999997</v>
      </c>
      <c r="N1197" s="177">
        <v>4.7289000000000003</v>
      </c>
      <c r="O1197" s="177">
        <v>4.0646000000000004</v>
      </c>
      <c r="P1197" s="177">
        <v>5.2659000000000002</v>
      </c>
      <c r="Q1197" s="177">
        <v>7.0911999999999997</v>
      </c>
      <c r="R1197" s="177">
        <v>3.9946999999999999</v>
      </c>
      <c r="S1197" t="s">
        <v>1811</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1893</v>
      </c>
      <c r="C1198" s="173">
        <v>138299</v>
      </c>
      <c r="D1198" s="176">
        <v>44920</v>
      </c>
      <c r="E1198" s="177">
        <v>288.08920000000001</v>
      </c>
      <c r="F1198" s="177">
        <v>6.5514000000000001</v>
      </c>
      <c r="G1198" s="177">
        <v>6.5707000000000004</v>
      </c>
      <c r="H1198" s="177">
        <v>6.9322999999999997</v>
      </c>
      <c r="I1198" s="177">
        <v>6.5457999999999998</v>
      </c>
      <c r="J1198" s="177">
        <v>6.4683000000000002</v>
      </c>
      <c r="K1198" s="177">
        <v>6.2683</v>
      </c>
      <c r="L1198" s="177">
        <v>5.7352999999999996</v>
      </c>
      <c r="M1198" s="177">
        <v>5.2028999999999996</v>
      </c>
      <c r="N1198" s="177">
        <v>4.8494999999999999</v>
      </c>
      <c r="O1198" s="177">
        <v>4.2042000000000002</v>
      </c>
      <c r="P1198" s="177">
        <v>5.3773999999999997</v>
      </c>
      <c r="Q1198" s="177">
        <v>6.8042999999999996</v>
      </c>
      <c r="R1198" s="177">
        <v>4.1139999999999999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1738</v>
      </c>
      <c r="C1199" s="173">
        <v>148513</v>
      </c>
      <c r="D1199" s="176">
        <v>44920</v>
      </c>
      <c r="E1199" s="177">
        <v>11.0746</v>
      </c>
      <c r="F1199" s="177">
        <v>6.4291</v>
      </c>
      <c r="G1199" s="177">
        <v>6.4852999999999996</v>
      </c>
      <c r="H1199" s="177">
        <v>6.5528000000000004</v>
      </c>
      <c r="I1199" s="177">
        <v>6.3007999999999997</v>
      </c>
      <c r="J1199" s="177">
        <v>6.2389999999999999</v>
      </c>
      <c r="K1199" s="177">
        <v>6.1932999999999998</v>
      </c>
      <c r="L1199" s="177">
        <v>5.5479000000000003</v>
      </c>
      <c r="M1199" s="177">
        <v>5.0136000000000003</v>
      </c>
      <c r="N1199" s="177">
        <v>4.7549000000000001</v>
      </c>
      <c r="O1199" s="177"/>
      <c r="P1199" s="177"/>
      <c r="Q1199" s="177">
        <v>4.5796000000000001</v>
      </c>
      <c r="R1199" s="177">
        <v>4.5077999999999996</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1739</v>
      </c>
      <c r="C1200" s="173">
        <v>148510</v>
      </c>
      <c r="D1200" s="176">
        <v>44920</v>
      </c>
      <c r="E1200" s="177">
        <v>11.075200000000001</v>
      </c>
      <c r="F1200" s="177">
        <v>6.4287999999999998</v>
      </c>
      <c r="G1200" s="177">
        <v>6.3749000000000002</v>
      </c>
      <c r="H1200" s="177">
        <v>6.5052000000000003</v>
      </c>
      <c r="I1200" s="177">
        <v>6.3005000000000004</v>
      </c>
      <c r="J1200" s="177">
        <v>6.2275</v>
      </c>
      <c r="K1200" s="177">
        <v>6.1928999999999998</v>
      </c>
      <c r="L1200" s="177">
        <v>5.5476000000000001</v>
      </c>
      <c r="M1200" s="177">
        <v>5.0133000000000001</v>
      </c>
      <c r="N1200" s="177">
        <v>4.7556000000000003</v>
      </c>
      <c r="O1200" s="177"/>
      <c r="P1200" s="177"/>
      <c r="Q1200" s="177">
        <v>4.5819999999999999</v>
      </c>
      <c r="R1200" s="177">
        <v>4.5106000000000002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1740</v>
      </c>
      <c r="C1201" s="173">
        <v>148511</v>
      </c>
      <c r="D1201" s="176">
        <v>44920</v>
      </c>
      <c r="E1201" s="177">
        <v>11.0746</v>
      </c>
      <c r="F1201" s="177">
        <v>6.4291</v>
      </c>
      <c r="G1201" s="177">
        <v>6.4852999999999996</v>
      </c>
      <c r="H1201" s="177">
        <v>6.5528000000000004</v>
      </c>
      <c r="I1201" s="177">
        <v>6.3007999999999997</v>
      </c>
      <c r="J1201" s="177">
        <v>6.2389999999999999</v>
      </c>
      <c r="K1201" s="177">
        <v>6.1932999999999998</v>
      </c>
      <c r="L1201" s="177">
        <v>5.5479000000000003</v>
      </c>
      <c r="M1201" s="177">
        <v>5.0136000000000003</v>
      </c>
      <c r="N1201" s="177">
        <v>4.7558999999999996</v>
      </c>
      <c r="O1201" s="177"/>
      <c r="P1201" s="177"/>
      <c r="Q1201" s="177">
        <v>4.5796000000000001</v>
      </c>
      <c r="R1201" s="177">
        <v>4.5077999999999996</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1741</v>
      </c>
      <c r="C1202" s="173">
        <v>148512</v>
      </c>
      <c r="D1202" s="176">
        <v>44920</v>
      </c>
      <c r="E1202" s="177">
        <v>11.0863</v>
      </c>
      <c r="F1202" s="177">
        <v>6.7518000000000002</v>
      </c>
      <c r="G1202" s="177">
        <v>6.8079999999999998</v>
      </c>
      <c r="H1202" s="177">
        <v>6.8760000000000003</v>
      </c>
      <c r="I1202" s="177">
        <v>6.5541</v>
      </c>
      <c r="J1202" s="177">
        <v>6.4208999999999996</v>
      </c>
      <c r="K1202" s="177">
        <v>6.3658000000000001</v>
      </c>
      <c r="L1202" s="177">
        <v>5.6609999999999996</v>
      </c>
      <c r="M1202" s="177">
        <v>5.0957999999999997</v>
      </c>
      <c r="N1202" s="177">
        <v>4.8365999999999998</v>
      </c>
      <c r="O1202" s="177"/>
      <c r="P1202" s="177"/>
      <c r="Q1202" s="177">
        <v>4.6280000000000001</v>
      </c>
      <c r="R1202" s="177">
        <v>4.5609000000000002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44920</v>
      </c>
      <c r="E1203" s="177">
        <v>34.928699999999999</v>
      </c>
      <c r="F1203" s="177">
        <v>6.2198000000000002</v>
      </c>
      <c r="G1203" s="177">
        <v>6.2034000000000002</v>
      </c>
      <c r="H1203" s="177">
        <v>6.2625000000000002</v>
      </c>
      <c r="I1203" s="177">
        <v>6.0374999999999996</v>
      </c>
      <c r="J1203" s="177">
        <v>5.9752000000000001</v>
      </c>
      <c r="K1203" s="177">
        <v>5.9302999999999999</v>
      </c>
      <c r="L1203" s="177">
        <v>5.4160000000000004</v>
      </c>
      <c r="M1203" s="177">
        <v>4.9348000000000001</v>
      </c>
      <c r="N1203" s="177">
        <v>4.702</v>
      </c>
      <c r="O1203" s="177">
        <v>4.5331000000000001</v>
      </c>
      <c r="P1203" s="177">
        <v>5.5678000000000001</v>
      </c>
      <c r="Q1203" s="177">
        <v>7.5202</v>
      </c>
      <c r="R1203" s="177">
        <v>4.3235999999999999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44920</v>
      </c>
      <c r="E1204" s="177">
        <v>35.613100000000003</v>
      </c>
      <c r="F1204" s="177">
        <v>6.4592000000000001</v>
      </c>
      <c r="G1204" s="177">
        <v>6.4603000000000002</v>
      </c>
      <c r="H1204" s="177">
        <v>6.5382999999999996</v>
      </c>
      <c r="I1204" s="177">
        <v>6.2964000000000002</v>
      </c>
      <c r="J1204" s="177">
        <v>6.2359</v>
      </c>
      <c r="K1204" s="177">
        <v>6.1974999999999998</v>
      </c>
      <c r="L1204" s="177">
        <v>5.6803999999999997</v>
      </c>
      <c r="M1204" s="177">
        <v>5.1997999999999998</v>
      </c>
      <c r="N1204" s="177">
        <v>4.9701000000000004</v>
      </c>
      <c r="O1204" s="177">
        <v>4.8567999999999998</v>
      </c>
      <c r="P1204" s="177">
        <v>5.8804999999999996</v>
      </c>
      <c r="Q1204" s="177">
        <v>7.2476000000000003</v>
      </c>
      <c r="R1204" s="177">
        <v>4.6265999999999998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44920</v>
      </c>
      <c r="E1205" s="177">
        <v>29.763000000000002</v>
      </c>
      <c r="F1205" s="177">
        <v>6.2554999999999996</v>
      </c>
      <c r="G1205" s="177">
        <v>6.2984999999999998</v>
      </c>
      <c r="H1205" s="177">
        <v>6.4550999999999998</v>
      </c>
      <c r="I1205" s="177">
        <v>6.1901999999999999</v>
      </c>
      <c r="J1205" s="177">
        <v>6.2949999999999999</v>
      </c>
      <c r="K1205" s="177">
        <v>6.0658000000000003</v>
      </c>
      <c r="L1205" s="177">
        <v>5.5148999999999999</v>
      </c>
      <c r="M1205" s="177">
        <v>4.9672999999999998</v>
      </c>
      <c r="N1205" s="177">
        <v>4.6383000000000001</v>
      </c>
      <c r="O1205" s="177">
        <v>3.8386</v>
      </c>
      <c r="P1205" s="177">
        <v>4.8376000000000001</v>
      </c>
      <c r="Q1205" s="177">
        <v>6.7370000000000001</v>
      </c>
      <c r="R1205" s="177">
        <v>3.9135</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44920</v>
      </c>
      <c r="E1206" s="177">
        <v>29.6296</v>
      </c>
      <c r="F1206" s="177">
        <v>6.1604000000000001</v>
      </c>
      <c r="G1206" s="177">
        <v>6.2035999999999998</v>
      </c>
      <c r="H1206" s="177">
        <v>6.3606999999999996</v>
      </c>
      <c r="I1206" s="177">
        <v>6.0944000000000003</v>
      </c>
      <c r="J1206" s="177">
        <v>6.1948999999999996</v>
      </c>
      <c r="K1206" s="177">
        <v>5.9652000000000003</v>
      </c>
      <c r="L1206" s="177">
        <v>5.4118000000000004</v>
      </c>
      <c r="M1206" s="177">
        <v>4.8638000000000003</v>
      </c>
      <c r="N1206" s="177">
        <v>4.5339</v>
      </c>
      <c r="O1206" s="177">
        <v>3.7363</v>
      </c>
      <c r="P1206" s="177">
        <v>4.7516999999999996</v>
      </c>
      <c r="Q1206" s="177">
        <v>6.6733000000000002</v>
      </c>
      <c r="R1206" s="177">
        <v>3.8096000000000001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44920</v>
      </c>
      <c r="E1207" s="177">
        <v>3460.3481999999999</v>
      </c>
      <c r="F1207" s="177">
        <v>6.4808000000000003</v>
      </c>
      <c r="G1207" s="177">
        <v>6.5159000000000002</v>
      </c>
      <c r="H1207" s="177">
        <v>6.9756</v>
      </c>
      <c r="I1207" s="177">
        <v>6.5704000000000002</v>
      </c>
      <c r="J1207" s="177">
        <v>6.5393999999999997</v>
      </c>
      <c r="K1207" s="177">
        <v>6.2775999999999996</v>
      </c>
      <c r="L1207" s="177">
        <v>5.7233999999999998</v>
      </c>
      <c r="M1207" s="177">
        <v>5.1638000000000002</v>
      </c>
      <c r="N1207" s="177">
        <v>4.8002000000000002</v>
      </c>
      <c r="O1207" s="177">
        <v>4.1439000000000004</v>
      </c>
      <c r="P1207" s="177">
        <v>5.2834000000000003</v>
      </c>
      <c r="Q1207" s="177">
        <v>6.7293000000000003</v>
      </c>
      <c r="R1207" s="177">
        <v>4.0773999999999999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44920</v>
      </c>
      <c r="E1208" s="177">
        <v>3467.0837999999999</v>
      </c>
      <c r="F1208" s="177">
        <v>6.3798000000000004</v>
      </c>
      <c r="G1208" s="177">
        <v>6.4142999999999999</v>
      </c>
      <c r="H1208" s="177">
        <v>6.8741000000000003</v>
      </c>
      <c r="I1208" s="177">
        <v>6.4691000000000001</v>
      </c>
      <c r="J1208" s="177">
        <v>6.4371999999999998</v>
      </c>
      <c r="K1208" s="177">
        <v>6.1759000000000004</v>
      </c>
      <c r="L1208" s="177">
        <v>5.6204999999999998</v>
      </c>
      <c r="M1208" s="177">
        <v>5.0597000000000003</v>
      </c>
      <c r="N1208" s="177">
        <v>4.6954000000000002</v>
      </c>
      <c r="O1208" s="177">
        <v>4.0510999999999999</v>
      </c>
      <c r="P1208" s="177">
        <v>5.1912000000000003</v>
      </c>
      <c r="Q1208" s="177">
        <v>6.7234999999999996</v>
      </c>
      <c r="R1208" s="177">
        <v>3.9786999999999999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1899</v>
      </c>
      <c r="C1209" s="173">
        <v>105280</v>
      </c>
      <c r="D1209" s="176">
        <v>44920</v>
      </c>
      <c r="E1209" s="177">
        <v>3434.6192000000001</v>
      </c>
      <c r="F1209" s="177">
        <v>6.3806000000000003</v>
      </c>
      <c r="G1209" s="177">
        <v>6.4157999999999999</v>
      </c>
      <c r="H1209" s="177">
        <v>6.8752000000000004</v>
      </c>
      <c r="I1209" s="177">
        <v>6.4701000000000004</v>
      </c>
      <c r="J1209" s="177">
        <v>6.4382999999999999</v>
      </c>
      <c r="K1209" s="177">
        <v>6.1757999999999997</v>
      </c>
      <c r="L1209" s="177">
        <v>5.6200999999999999</v>
      </c>
      <c r="M1209" s="177">
        <v>5.0597000000000003</v>
      </c>
      <c r="N1209" s="177">
        <v>4.6952999999999996</v>
      </c>
      <c r="O1209" s="177">
        <v>4.0505000000000004</v>
      </c>
      <c r="P1209" s="177">
        <v>5.1904000000000003</v>
      </c>
      <c r="Q1209" s="177">
        <v>6.6550000000000002</v>
      </c>
      <c r="R1209" s="177">
        <v>3.9782999999999999</v>
      </c>
      <c r="S1209" t="s">
        <v>1811</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1866</v>
      </c>
      <c r="C1210" s="173">
        <v>149661</v>
      </c>
      <c r="D1210" s="176">
        <v>44920</v>
      </c>
      <c r="E1210" s="177">
        <v>3099.0865600000002</v>
      </c>
      <c r="F1210" s="177">
        <v>6.4798</v>
      </c>
      <c r="G1210" s="177">
        <v>6.5279999999999996</v>
      </c>
      <c r="H1210" s="177">
        <v>6.6740000000000004</v>
      </c>
      <c r="I1210" s="177">
        <v>6.3912000000000004</v>
      </c>
      <c r="J1210" s="177">
        <v>6.3826000000000001</v>
      </c>
      <c r="K1210" s="177">
        <v>6.2259000000000002</v>
      </c>
      <c r="L1210" s="177">
        <v>5.6820000000000004</v>
      </c>
      <c r="M1210" s="177">
        <v>5.1269999999999998</v>
      </c>
      <c r="N1210" s="177">
        <v>4.7572999999999999</v>
      </c>
      <c r="O1210" s="177">
        <v>3.9039999999999999</v>
      </c>
      <c r="P1210" s="177">
        <v>3.1871999999999998</v>
      </c>
      <c r="Q1210" s="177">
        <v>6.3646000000000003</v>
      </c>
      <c r="R1210" s="177">
        <v>3.9624999999999999</v>
      </c>
      <c r="S1210" t="s">
        <v>1811</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1867</v>
      </c>
      <c r="C1211" s="173">
        <v>149664</v>
      </c>
      <c r="D1211" s="176">
        <v>44920</v>
      </c>
      <c r="E1211" s="177">
        <v>3123.37664</v>
      </c>
      <c r="F1211" s="177">
        <v>6.5903</v>
      </c>
      <c r="G1211" s="177">
        <v>6.6375999999999999</v>
      </c>
      <c r="H1211" s="177">
        <v>6.7840999999999996</v>
      </c>
      <c r="I1211" s="177">
        <v>6.5015000000000001</v>
      </c>
      <c r="J1211" s="177">
        <v>6.4930000000000003</v>
      </c>
      <c r="K1211" s="177">
        <v>6.3376000000000001</v>
      </c>
      <c r="L1211" s="177">
        <v>5.7952000000000004</v>
      </c>
      <c r="M1211" s="177">
        <v>5.2572000000000001</v>
      </c>
      <c r="N1211" s="177">
        <v>4.8838999999999997</v>
      </c>
      <c r="O1211" s="177">
        <v>4.0026999999999999</v>
      </c>
      <c r="P1211" s="177">
        <v>3.2669000000000001</v>
      </c>
      <c r="Q1211" s="177">
        <v>5.75</v>
      </c>
      <c r="R1211" s="177">
        <v>4.0702999999999996</v>
      </c>
      <c r="S1211" t="s">
        <v>1811</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44920</v>
      </c>
      <c r="E1215" s="177">
        <v>3488.4443999999999</v>
      </c>
      <c r="F1215" s="177">
        <v>6.4611000000000001</v>
      </c>
      <c r="G1215" s="177">
        <v>6.5004</v>
      </c>
      <c r="H1215" s="177">
        <v>6.7366000000000001</v>
      </c>
      <c r="I1215" s="177">
        <v>6.4595000000000002</v>
      </c>
      <c r="J1215" s="177">
        <v>6.5129999999999999</v>
      </c>
      <c r="K1215" s="177">
        <v>6.2942999999999998</v>
      </c>
      <c r="L1215" s="177">
        <v>5.6985999999999999</v>
      </c>
      <c r="M1215" s="177">
        <v>5.1574</v>
      </c>
      <c r="N1215" s="177">
        <v>4.8231999999999999</v>
      </c>
      <c r="O1215" s="177">
        <v>4.1974999999999998</v>
      </c>
      <c r="P1215" s="177">
        <v>5.3494000000000002</v>
      </c>
      <c r="Q1215" s="177">
        <v>6.8159999999999998</v>
      </c>
      <c r="R1215" s="177">
        <v>4.0738000000000003</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44920</v>
      </c>
      <c r="E1216" s="177">
        <v>3457.0410999999999</v>
      </c>
      <c r="F1216" s="177">
        <v>6.3444000000000003</v>
      </c>
      <c r="G1216" s="177">
        <v>6.3842999999999996</v>
      </c>
      <c r="H1216" s="177">
        <v>6.6207000000000003</v>
      </c>
      <c r="I1216" s="177">
        <v>6.3445</v>
      </c>
      <c r="J1216" s="177">
        <v>6.3978999999999999</v>
      </c>
      <c r="K1216" s="177">
        <v>6.1765999999999996</v>
      </c>
      <c r="L1216" s="177">
        <v>5.5785</v>
      </c>
      <c r="M1216" s="177">
        <v>5.0370999999999997</v>
      </c>
      <c r="N1216" s="177">
        <v>4.7032999999999996</v>
      </c>
      <c r="O1216" s="177">
        <v>4.0770999999999997</v>
      </c>
      <c r="P1216" s="177">
        <v>5.2431999999999999</v>
      </c>
      <c r="Q1216" s="177">
        <v>7.0029000000000003</v>
      </c>
      <c r="R1216" s="177">
        <v>3.9538000000000002</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44918</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1742</v>
      </c>
      <c r="C1221" s="173">
        <v>148841</v>
      </c>
      <c r="D1221" s="176">
        <v>44920</v>
      </c>
      <c r="E1221" s="177">
        <v>1071.8424</v>
      </c>
      <c r="F1221" s="177">
        <v>6.6241000000000003</v>
      </c>
      <c r="G1221" s="177">
        <v>6.7394999999999996</v>
      </c>
      <c r="H1221" s="177">
        <v>6.9259000000000004</v>
      </c>
      <c r="I1221" s="177">
        <v>6.5698999999999996</v>
      </c>
      <c r="J1221" s="177">
        <v>6.5450999999999997</v>
      </c>
      <c r="K1221" s="177">
        <v>6.2916999999999996</v>
      </c>
      <c r="L1221" s="177">
        <v>5.7751000000000001</v>
      </c>
      <c r="M1221" s="177">
        <v>5.2092000000000001</v>
      </c>
      <c r="N1221" s="177">
        <v>4.8354999999999997</v>
      </c>
      <c r="O1221" s="177"/>
      <c r="P1221" s="177"/>
      <c r="Q1221" s="177">
        <v>4.2317</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1743</v>
      </c>
      <c r="C1222" s="173">
        <v>148833</v>
      </c>
      <c r="D1222" s="176">
        <v>44920</v>
      </c>
      <c r="E1222" s="177">
        <v>1069.1454000000001</v>
      </c>
      <c r="F1222" s="177">
        <v>6.4733999999999998</v>
      </c>
      <c r="G1222" s="177">
        <v>6.5891000000000002</v>
      </c>
      <c r="H1222" s="177">
        <v>6.7751999999999999</v>
      </c>
      <c r="I1222" s="177">
        <v>6.4196</v>
      </c>
      <c r="J1222" s="177">
        <v>6.3944000000000001</v>
      </c>
      <c r="K1222" s="177">
        <v>6.1393000000000004</v>
      </c>
      <c r="L1222" s="177">
        <v>5.6208999999999998</v>
      </c>
      <c r="M1222" s="177">
        <v>5.0533999999999999</v>
      </c>
      <c r="N1222" s="177">
        <v>4.6783000000000001</v>
      </c>
      <c r="O1222" s="177"/>
      <c r="P1222" s="177"/>
      <c r="Q1222" s="177">
        <v>4.0749000000000004</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44920</v>
      </c>
      <c r="E1223" s="177">
        <v>2109.8685999999998</v>
      </c>
      <c r="F1223" s="177">
        <v>6.5801999999999996</v>
      </c>
      <c r="G1223" s="177">
        <v>6.6177999999999999</v>
      </c>
      <c r="H1223" s="177">
        <v>6.9798999999999998</v>
      </c>
      <c r="I1223" s="177">
        <v>6.5403000000000002</v>
      </c>
      <c r="J1223" s="177">
        <v>6.4903000000000004</v>
      </c>
      <c r="K1223" s="177">
        <v>6.2931999999999997</v>
      </c>
      <c r="L1223" s="177">
        <v>5.6917</v>
      </c>
      <c r="M1223" s="177">
        <v>5.1417999999999999</v>
      </c>
      <c r="N1223" s="177">
        <v>4.7744999999999997</v>
      </c>
      <c r="O1223" s="177">
        <v>4.1256000000000004</v>
      </c>
      <c r="P1223" s="177">
        <v>4.4755000000000003</v>
      </c>
      <c r="Q1223" s="177">
        <v>6.6839000000000004</v>
      </c>
      <c r="R1223" s="177">
        <v>4.0247000000000002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44920</v>
      </c>
      <c r="E1224" s="177">
        <v>2130.4818</v>
      </c>
      <c r="F1224" s="177">
        <v>6.6570999999999998</v>
      </c>
      <c r="G1224" s="177">
        <v>6.6950000000000003</v>
      </c>
      <c r="H1224" s="177">
        <v>7.0568</v>
      </c>
      <c r="I1224" s="177">
        <v>6.6161000000000003</v>
      </c>
      <c r="J1224" s="177">
        <v>6.5747</v>
      </c>
      <c r="K1224" s="177">
        <v>6.3894000000000002</v>
      </c>
      <c r="L1224" s="177">
        <v>5.7919999999999998</v>
      </c>
      <c r="M1224" s="177">
        <v>5.2439999999999998</v>
      </c>
      <c r="N1224" s="177">
        <v>4.8780000000000001</v>
      </c>
      <c r="O1224" s="177">
        <v>4.2256999999999998</v>
      </c>
      <c r="P1224" s="177">
        <v>4.5757000000000003</v>
      </c>
      <c r="Q1224" s="177">
        <v>6.3606999999999996</v>
      </c>
      <c r="R1224" s="177">
        <v>4.1226000000000003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44920</v>
      </c>
      <c r="E1225" s="177">
        <v>3622.6028000000001</v>
      </c>
      <c r="F1225" s="177">
        <v>6.5483000000000002</v>
      </c>
      <c r="G1225" s="177">
        <v>6.5892999999999997</v>
      </c>
      <c r="H1225" s="177">
        <v>6.7346000000000004</v>
      </c>
      <c r="I1225" s="177">
        <v>6.4577999999999998</v>
      </c>
      <c r="J1225" s="177">
        <v>6.4550000000000001</v>
      </c>
      <c r="K1225" s="177">
        <v>6.3181000000000003</v>
      </c>
      <c r="L1225" s="177">
        <v>5.7674000000000003</v>
      </c>
      <c r="M1225" s="177">
        <v>5.2222</v>
      </c>
      <c r="N1225" s="177">
        <v>4.8643000000000001</v>
      </c>
      <c r="O1225" s="177">
        <v>4.1745999999999999</v>
      </c>
      <c r="P1225" s="177">
        <v>5.3380999999999998</v>
      </c>
      <c r="Q1225" s="177">
        <v>6.7643000000000004</v>
      </c>
      <c r="R1225" s="177">
        <v>4.1131000000000002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44920</v>
      </c>
      <c r="E1226" s="177">
        <v>3296.2028</v>
      </c>
      <c r="F1226" s="177">
        <v>5.9173999999999998</v>
      </c>
      <c r="G1226" s="177">
        <v>5.9577999999999998</v>
      </c>
      <c r="H1226" s="177">
        <v>6.1029</v>
      </c>
      <c r="I1226" s="177">
        <v>5.8254000000000001</v>
      </c>
      <c r="J1226" s="177">
        <v>5.8209999999999997</v>
      </c>
      <c r="K1226" s="177">
        <v>5.6778000000000004</v>
      </c>
      <c r="L1226" s="177">
        <v>5.1204999999999998</v>
      </c>
      <c r="M1226" s="177">
        <v>4.5677000000000003</v>
      </c>
      <c r="N1226" s="177">
        <v>4.2027000000000001</v>
      </c>
      <c r="O1226" s="177">
        <v>3.5265</v>
      </c>
      <c r="P1226" s="177">
        <v>4.6731999999999996</v>
      </c>
      <c r="Q1226" s="177">
        <v>6.3026999999999997</v>
      </c>
      <c r="R1226" s="177">
        <v>3.4582000000000002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44920</v>
      </c>
      <c r="E1227" s="177">
        <v>3598.0293000000001</v>
      </c>
      <c r="F1227" s="177">
        <v>6.4581</v>
      </c>
      <c r="G1227" s="177">
        <v>6.4992999999999999</v>
      </c>
      <c r="H1227" s="177">
        <v>6.6444999999999999</v>
      </c>
      <c r="I1227" s="177">
        <v>6.3674999999999997</v>
      </c>
      <c r="J1227" s="177">
        <v>6.3644999999999996</v>
      </c>
      <c r="K1227" s="177">
        <v>6.2267000000000001</v>
      </c>
      <c r="L1227" s="177">
        <v>5.6749000000000001</v>
      </c>
      <c r="M1227" s="177">
        <v>5.1258999999999997</v>
      </c>
      <c r="N1227" s="177">
        <v>4.7652000000000001</v>
      </c>
      <c r="O1227" s="177">
        <v>4.0766</v>
      </c>
      <c r="P1227" s="177">
        <v>5.2538</v>
      </c>
      <c r="Q1227" s="177">
        <v>6.8261000000000003</v>
      </c>
      <c r="R1227" s="177">
        <v>4.0167000000000002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1884</v>
      </c>
      <c r="C1228" s="173">
        <v>145971</v>
      </c>
      <c r="D1228" s="176">
        <v>44920</v>
      </c>
      <c r="E1228" s="177">
        <v>1187.7456999999999</v>
      </c>
      <c r="F1228" s="177">
        <v>6.2680999999999996</v>
      </c>
      <c r="G1228" s="177">
        <v>6.2927999999999997</v>
      </c>
      <c r="H1228" s="177">
        <v>6.5639000000000003</v>
      </c>
      <c r="I1228" s="177">
        <v>6.3434999999999997</v>
      </c>
      <c r="J1228" s="177">
        <v>6.3754999999999997</v>
      </c>
      <c r="K1228" s="177">
        <v>6.1824000000000003</v>
      </c>
      <c r="L1228" s="177">
        <v>5.5273000000000003</v>
      </c>
      <c r="M1228" s="177">
        <v>4.9180000000000001</v>
      </c>
      <c r="N1228" s="177">
        <v>4.5064000000000002</v>
      </c>
      <c r="O1228" s="177">
        <v>3.7421000000000002</v>
      </c>
      <c r="P1228" s="177"/>
      <c r="Q1228" s="177">
        <v>4.4542999999999999</v>
      </c>
      <c r="R1228" s="177">
        <v>3.7446000000000002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1885</v>
      </c>
      <c r="C1229" s="173">
        <v>145968</v>
      </c>
      <c r="D1229" s="176">
        <v>44920</v>
      </c>
      <c r="E1229" s="177">
        <v>1183.5779</v>
      </c>
      <c r="F1229" s="177">
        <v>6.1683000000000003</v>
      </c>
      <c r="G1229" s="177">
        <v>6.1966000000000001</v>
      </c>
      <c r="H1229" s="177">
        <v>6.4589999999999996</v>
      </c>
      <c r="I1229" s="177">
        <v>6.2398999999999996</v>
      </c>
      <c r="J1229" s="177">
        <v>6.2705000000000002</v>
      </c>
      <c r="K1229" s="177">
        <v>6.0551000000000004</v>
      </c>
      <c r="L1229" s="177">
        <v>5.4043000000000001</v>
      </c>
      <c r="M1229" s="177">
        <v>4.7938000000000001</v>
      </c>
      <c r="N1229" s="177">
        <v>4.3830999999999998</v>
      </c>
      <c r="O1229" s="177">
        <v>3.6461000000000001</v>
      </c>
      <c r="P1229" s="177"/>
      <c r="Q1229" s="177">
        <v>4.3613</v>
      </c>
      <c r="R1229" s="177">
        <v>3.6419999999999999</v>
      </c>
    </row>
    <row r="1230" spans="1:34" x14ac:dyDescent="0.3">
      <c r="A1230" s="178" t="s">
        <v>27</v>
      </c>
      <c r="B1230" s="173"/>
      <c r="C1230" s="173"/>
      <c r="D1230" s="173"/>
      <c r="E1230" s="173"/>
      <c r="F1230" s="179">
        <v>6.1891393617021278</v>
      </c>
      <c r="G1230" s="179">
        <v>6.2060904255319169</v>
      </c>
      <c r="H1230" s="179">
        <v>6.4101797872340391</v>
      </c>
      <c r="I1230" s="179">
        <v>6.1074297872340413</v>
      </c>
      <c r="J1230" s="179">
        <v>6.0906191489361738</v>
      </c>
      <c r="K1230" s="179">
        <v>5.9108765957446803</v>
      </c>
      <c r="L1230" s="179">
        <v>5.3698478723404275</v>
      </c>
      <c r="M1230" s="179">
        <v>4.8497925531914925</v>
      </c>
      <c r="N1230" s="179">
        <v>4.5116893617021248</v>
      </c>
      <c r="O1230" s="179">
        <v>3.9523482352941182</v>
      </c>
      <c r="P1230" s="179">
        <v>5.057753947368421</v>
      </c>
      <c r="Q1230" s="179">
        <v>6.0051882978723397</v>
      </c>
      <c r="R1230" s="179">
        <v>3.8176380434782593</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6.4930500000000002</v>
      </c>
      <c r="G1231" s="179">
        <v>6.5020500000000006</v>
      </c>
      <c r="H1231" s="179">
        <v>6.7392500000000002</v>
      </c>
      <c r="I1231" s="179">
        <v>6.4409999999999998</v>
      </c>
      <c r="J1231" s="179">
        <v>6.4238</v>
      </c>
      <c r="K1231" s="179">
        <v>6.2056000000000004</v>
      </c>
      <c r="L1231" s="179">
        <v>5.6638000000000002</v>
      </c>
      <c r="M1231" s="179">
        <v>5.1180000000000003</v>
      </c>
      <c r="N1231" s="179">
        <v>4.7615499999999997</v>
      </c>
      <c r="O1231" s="179">
        <v>4.0655999999999999</v>
      </c>
      <c r="P1231" s="179">
        <v>5.2377000000000002</v>
      </c>
      <c r="Q1231" s="179">
        <v>6.7287499999999998</v>
      </c>
      <c r="R1231" s="179">
        <v>4.0097000000000005</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44918</v>
      </c>
      <c r="E1234" s="177">
        <v>73.178899999999999</v>
      </c>
      <c r="F1234" s="177">
        <v>-30.997599999999998</v>
      </c>
      <c r="G1234" s="177">
        <v>-0.9476</v>
      </c>
      <c r="H1234" s="177">
        <v>-7.5206999999999997</v>
      </c>
      <c r="I1234" s="177">
        <v>2.1536</v>
      </c>
      <c r="J1234" s="177">
        <v>3.8727999999999998</v>
      </c>
      <c r="K1234" s="177">
        <v>7.4912999999999998</v>
      </c>
      <c r="L1234" s="177">
        <v>8.0219000000000005</v>
      </c>
      <c r="M1234" s="177">
        <v>2.5979999999999999</v>
      </c>
      <c r="N1234" s="177">
        <v>1.0866</v>
      </c>
      <c r="O1234" s="177">
        <v>4.1764999999999999</v>
      </c>
      <c r="P1234" s="177">
        <v>6.1721000000000004</v>
      </c>
      <c r="Q1234" s="177">
        <v>8.4722000000000008</v>
      </c>
      <c r="R1234" s="177">
        <v>0.97560000000000002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44918</v>
      </c>
      <c r="E1235" s="177">
        <v>79.043999999999997</v>
      </c>
      <c r="F1235" s="177">
        <v>-30.497399999999999</v>
      </c>
      <c r="G1235" s="177">
        <v>-0.43099999999999999</v>
      </c>
      <c r="H1235" s="177">
        <v>-6.9962999999999997</v>
      </c>
      <c r="I1235" s="177">
        <v>2.6876000000000002</v>
      </c>
      <c r="J1235" s="177">
        <v>4.4429999999999996</v>
      </c>
      <c r="K1235" s="177">
        <v>8.0922999999999998</v>
      </c>
      <c r="L1235" s="177">
        <v>8.6414000000000009</v>
      </c>
      <c r="M1235" s="177">
        <v>3.2077</v>
      </c>
      <c r="N1235" s="177">
        <v>1.6922999999999999</v>
      </c>
      <c r="O1235" s="177">
        <v>4.7670000000000003</v>
      </c>
      <c r="P1235" s="177">
        <v>6.7911999999999999</v>
      </c>
      <c r="Q1235" s="177">
        <v>8.0706000000000007</v>
      </c>
      <c r="R1235" s="177">
        <v>1.5819000000000001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44918</v>
      </c>
      <c r="E1236" s="177">
        <v>14.4094</v>
      </c>
      <c r="F1236" s="177">
        <v>-110.3604</v>
      </c>
      <c r="G1236" s="177">
        <v>-28.976700000000001</v>
      </c>
      <c r="H1236" s="177">
        <v>-14.4346</v>
      </c>
      <c r="I1236" s="177">
        <v>-3.0903</v>
      </c>
      <c r="J1236" s="177">
        <v>6.2976000000000001</v>
      </c>
      <c r="K1236" s="177">
        <v>9.9296000000000006</v>
      </c>
      <c r="L1236" s="177">
        <v>12.1661</v>
      </c>
      <c r="M1236" s="177">
        <v>3.8014000000000001</v>
      </c>
      <c r="N1236" s="177">
        <v>2.0265</v>
      </c>
      <c r="O1236" s="177">
        <v>5.3766999999999996</v>
      </c>
      <c r="P1236" s="177"/>
      <c r="Q1236" s="177">
        <v>8.5183999999999997</v>
      </c>
      <c r="R1236" s="177">
        <v>1.8271999999999999</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44918</v>
      </c>
      <c r="E1237" s="177">
        <v>14.6182</v>
      </c>
      <c r="F1237" s="177">
        <v>-109.78149999999999</v>
      </c>
      <c r="G1237" s="177">
        <v>-28.480899999999998</v>
      </c>
      <c r="H1237" s="177">
        <v>-13.980700000000001</v>
      </c>
      <c r="I1237" s="177">
        <v>-2.6368999999999998</v>
      </c>
      <c r="J1237" s="177">
        <v>6.7034000000000002</v>
      </c>
      <c r="K1237" s="177">
        <v>10.3263</v>
      </c>
      <c r="L1237" s="177">
        <v>12.5307</v>
      </c>
      <c r="M1237" s="177">
        <v>4.1662999999999997</v>
      </c>
      <c r="N1237" s="177">
        <v>2.3712</v>
      </c>
      <c r="O1237" s="177">
        <v>5.7107000000000001</v>
      </c>
      <c r="P1237" s="177"/>
      <c r="Q1237" s="177">
        <v>8.8682999999999996</v>
      </c>
      <c r="R1237" s="177">
        <v>2.1446000000000001</v>
      </c>
    </row>
    <row r="1238" spans="1:34" x14ac:dyDescent="0.3">
      <c r="A1238" s="178" t="s">
        <v>27</v>
      </c>
      <c r="B1238" s="173"/>
      <c r="C1238" s="173"/>
      <c r="D1238" s="173"/>
      <c r="E1238" s="173"/>
      <c r="F1238" s="179">
        <v>-70.409224999999992</v>
      </c>
      <c r="G1238" s="179">
        <v>-14.70905</v>
      </c>
      <c r="H1238" s="179">
        <v>-10.733074999999999</v>
      </c>
      <c r="I1238" s="179">
        <v>-0.22149999999999981</v>
      </c>
      <c r="J1238" s="179">
        <v>5.3292000000000002</v>
      </c>
      <c r="K1238" s="179">
        <v>8.9598750000000003</v>
      </c>
      <c r="L1238" s="179">
        <v>10.340025000000001</v>
      </c>
      <c r="M1238" s="179">
        <v>3.4433499999999997</v>
      </c>
      <c r="N1238" s="179">
        <v>1.7941500000000001</v>
      </c>
      <c r="O1238" s="179">
        <v>5.0077249999999998</v>
      </c>
      <c r="P1238" s="179">
        <v>6.4816500000000001</v>
      </c>
      <c r="Q1238" s="179">
        <v>8.4823749999999993</v>
      </c>
      <c r="R1238" s="179">
        <v>1.6323250000000002</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-70.38955</v>
      </c>
      <c r="G1239" s="179">
        <v>-14.71425</v>
      </c>
      <c r="H1239" s="179">
        <v>-10.7507</v>
      </c>
      <c r="I1239" s="179">
        <v>-0.24164999999999992</v>
      </c>
      <c r="J1239" s="179">
        <v>5.3703000000000003</v>
      </c>
      <c r="K1239" s="179">
        <v>9.0109500000000011</v>
      </c>
      <c r="L1239" s="179">
        <v>10.40375</v>
      </c>
      <c r="M1239" s="179">
        <v>3.5045500000000001</v>
      </c>
      <c r="N1239" s="179">
        <v>1.8593999999999999</v>
      </c>
      <c r="O1239" s="179">
        <v>5.0718499999999995</v>
      </c>
      <c r="P1239" s="179">
        <v>6.4816500000000001</v>
      </c>
      <c r="Q1239" s="179">
        <v>8.4953000000000003</v>
      </c>
      <c r="R1239" s="179">
        <v>1.70455</v>
      </c>
      <c r="S1239" t="s">
        <v>1811</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1811</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1810</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44918</v>
      </c>
      <c r="E1242" s="177">
        <v>552.30999999999995</v>
      </c>
      <c r="F1242" s="177">
        <v>4.0911999999999997</v>
      </c>
      <c r="G1242" s="177">
        <v>4.0392000000000001</v>
      </c>
      <c r="H1242" s="177">
        <v>4.7342000000000004</v>
      </c>
      <c r="I1242" s="177">
        <v>5.9954999999999998</v>
      </c>
      <c r="J1242" s="177">
        <v>5.7805999999999997</v>
      </c>
      <c r="K1242" s="177">
        <v>5.7339000000000002</v>
      </c>
      <c r="L1242" s="177">
        <v>5.4922000000000004</v>
      </c>
      <c r="M1242" s="177">
        <v>4.4215</v>
      </c>
      <c r="N1242" s="177">
        <v>4.2275</v>
      </c>
      <c r="O1242" s="177">
        <v>5.1223999999999998</v>
      </c>
      <c r="P1242" s="177">
        <v>6.1383000000000001</v>
      </c>
      <c r="Q1242" s="177">
        <v>7.1856</v>
      </c>
      <c r="R1242" s="177">
        <v>3.8706999999999998</v>
      </c>
      <c r="S1242" t="s">
        <v>1810</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44918</v>
      </c>
      <c r="E1243" s="177">
        <v>599.67790000000002</v>
      </c>
      <c r="F1243" s="177">
        <v>4.9246999999999996</v>
      </c>
      <c r="G1243" s="177">
        <v>4.8692000000000002</v>
      </c>
      <c r="H1243" s="177">
        <v>5.5655999999999999</v>
      </c>
      <c r="I1243" s="177">
        <v>6.8282999999999996</v>
      </c>
      <c r="J1243" s="177">
        <v>6.6155999999999997</v>
      </c>
      <c r="K1243" s="177">
        <v>6.5777000000000001</v>
      </c>
      <c r="L1243" s="177">
        <v>6.3555999999999999</v>
      </c>
      <c r="M1243" s="177">
        <v>5.2874999999999996</v>
      </c>
      <c r="N1243" s="177">
        <v>5.1006</v>
      </c>
      <c r="O1243" s="177">
        <v>5.9877000000000002</v>
      </c>
      <c r="P1243" s="177">
        <v>7.0183</v>
      </c>
      <c r="Q1243" s="177">
        <v>8.0276999999999994</v>
      </c>
      <c r="R1243" s="177">
        <v>4.7206999999999999</v>
      </c>
      <c r="S1243" t="s">
        <v>1811</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44918</v>
      </c>
      <c r="E1244" s="177">
        <v>2677.9349999999999</v>
      </c>
      <c r="F1244" s="177">
        <v>6.4767000000000001</v>
      </c>
      <c r="G1244" s="177">
        <v>5.5434999999999999</v>
      </c>
      <c r="H1244" s="177">
        <v>6.0690999999999997</v>
      </c>
      <c r="I1244" s="177">
        <v>6.3025000000000002</v>
      </c>
      <c r="J1244" s="177">
        <v>6.2549999999999999</v>
      </c>
      <c r="K1244" s="177">
        <v>6.2438000000000002</v>
      </c>
      <c r="L1244" s="177">
        <v>6.0022000000000002</v>
      </c>
      <c r="M1244" s="177">
        <v>4.7923999999999998</v>
      </c>
      <c r="N1244" s="177">
        <v>4.6901999999999999</v>
      </c>
      <c r="O1244" s="177">
        <v>5.4474</v>
      </c>
      <c r="P1244" s="177">
        <v>6.6593999999999998</v>
      </c>
      <c r="Q1244" s="177">
        <v>7.6954000000000002</v>
      </c>
      <c r="R1244" s="177">
        <v>4.3716999999999997</v>
      </c>
      <c r="S1244" t="s">
        <v>1811</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44918</v>
      </c>
      <c r="E1245" s="177">
        <v>2575.4366</v>
      </c>
      <c r="F1245" s="177">
        <v>6.1405000000000003</v>
      </c>
      <c r="G1245" s="177">
        <v>5.2077</v>
      </c>
      <c r="H1245" s="177">
        <v>5.7328999999999999</v>
      </c>
      <c r="I1245" s="177">
        <v>5.9663000000000004</v>
      </c>
      <c r="J1245" s="177">
        <v>5.9199000000000002</v>
      </c>
      <c r="K1245" s="177">
        <v>5.9099000000000004</v>
      </c>
      <c r="L1245" s="177">
        <v>5.6494</v>
      </c>
      <c r="M1245" s="177">
        <v>4.4390999999999998</v>
      </c>
      <c r="N1245" s="177">
        <v>4.3407</v>
      </c>
      <c r="O1245" s="177">
        <v>5.1135999999999999</v>
      </c>
      <c r="P1245" s="177">
        <v>6.2805999999999997</v>
      </c>
      <c r="Q1245" s="177">
        <v>7.4218999999999999</v>
      </c>
      <c r="R1245" s="177">
        <v>4.0350000000000001</v>
      </c>
      <c r="S1245" t="s">
        <v>1811</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1927</v>
      </c>
      <c r="C1246" s="173">
        <v>150165</v>
      </c>
      <c r="D1246" s="176">
        <v>44918</v>
      </c>
      <c r="E1246" s="177">
        <v>33.761299999999999</v>
      </c>
      <c r="F1246" s="177">
        <v>2.7029999999999998</v>
      </c>
      <c r="G1246" s="177">
        <v>2.415</v>
      </c>
      <c r="H1246" s="177">
        <v>3.8639999999999999</v>
      </c>
      <c r="I1246" s="177">
        <v>5.4789000000000003</v>
      </c>
      <c r="J1246" s="177">
        <v>5.7098000000000004</v>
      </c>
      <c r="K1246" s="177">
        <v>5.5355999999999996</v>
      </c>
      <c r="L1246" s="177">
        <v>5.4226999999999999</v>
      </c>
      <c r="M1246" s="177">
        <v>3.6779000000000002</v>
      </c>
      <c r="N1246" s="177">
        <v>3.7107999999999999</v>
      </c>
      <c r="O1246" s="177">
        <v>4.7744</v>
      </c>
      <c r="P1246" s="177">
        <v>5.6783999999999999</v>
      </c>
      <c r="Q1246" s="177">
        <v>7.3375000000000004</v>
      </c>
      <c r="R1246" s="177">
        <v>3.5285000000000002</v>
      </c>
      <c r="S1246" t="s">
        <v>1811</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1928</v>
      </c>
      <c r="C1247" s="173">
        <v>150169</v>
      </c>
      <c r="D1247" s="176">
        <v>44918</v>
      </c>
      <c r="E1247" s="177">
        <v>36.279699999999998</v>
      </c>
      <c r="F1247" s="177">
        <v>3.4209999999999998</v>
      </c>
      <c r="G1247" s="177">
        <v>3.0525000000000002</v>
      </c>
      <c r="H1247" s="177">
        <v>4.5025000000000004</v>
      </c>
      <c r="I1247" s="177">
        <v>6.1082000000000001</v>
      </c>
      <c r="J1247" s="177">
        <v>6.3442999999999996</v>
      </c>
      <c r="K1247" s="177">
        <v>6.1753999999999998</v>
      </c>
      <c r="L1247" s="177">
        <v>6.0758999999999999</v>
      </c>
      <c r="M1247" s="177">
        <v>4.4010999999999996</v>
      </c>
      <c r="N1247" s="177">
        <v>4.4916</v>
      </c>
      <c r="O1247" s="177">
        <v>5.6117999999999997</v>
      </c>
      <c r="P1247" s="177">
        <v>6.5025000000000004</v>
      </c>
      <c r="Q1247" s="177">
        <v>7.6071999999999997</v>
      </c>
      <c r="R1247" s="177">
        <v>4.3448000000000002</v>
      </c>
      <c r="S1247" t="s">
        <v>1811</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1811</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1811</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44918</v>
      </c>
      <c r="E1250" s="177">
        <v>35.9572</v>
      </c>
      <c r="F1250" s="177">
        <v>6.8023999999999996</v>
      </c>
      <c r="G1250" s="177">
        <v>5.1791999999999998</v>
      </c>
      <c r="H1250" s="177">
        <v>5.5453999999999999</v>
      </c>
      <c r="I1250" s="177">
        <v>6.5857000000000001</v>
      </c>
      <c r="J1250" s="177">
        <v>6.6957000000000004</v>
      </c>
      <c r="K1250" s="177">
        <v>6.3029999999999999</v>
      </c>
      <c r="L1250" s="177">
        <v>5.5267999999999997</v>
      </c>
      <c r="M1250" s="177">
        <v>4.4179000000000004</v>
      </c>
      <c r="N1250" s="177">
        <v>4.3102</v>
      </c>
      <c r="O1250" s="177">
        <v>4.7628000000000004</v>
      </c>
      <c r="P1250" s="177">
        <v>5.9459</v>
      </c>
      <c r="Q1250" s="177">
        <v>7.2183999999999999</v>
      </c>
      <c r="R1250" s="177">
        <v>3.8481999999999998</v>
      </c>
      <c r="S1250" t="s">
        <v>1811</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44918</v>
      </c>
      <c r="E1251" s="177">
        <v>35.244399999999999</v>
      </c>
      <c r="F1251" s="177">
        <v>6.5255999999999998</v>
      </c>
      <c r="G1251" s="177">
        <v>4.9385000000000003</v>
      </c>
      <c r="H1251" s="177">
        <v>5.2869999999999999</v>
      </c>
      <c r="I1251" s="177">
        <v>6.3251999999999997</v>
      </c>
      <c r="J1251" s="177">
        <v>6.4340000000000002</v>
      </c>
      <c r="K1251" s="177">
        <v>6.0439999999999996</v>
      </c>
      <c r="L1251" s="177">
        <v>5.2671999999999999</v>
      </c>
      <c r="M1251" s="177">
        <v>4.1604999999999999</v>
      </c>
      <c r="N1251" s="177">
        <v>4.0507999999999997</v>
      </c>
      <c r="O1251" s="177">
        <v>4.5015999999999998</v>
      </c>
      <c r="P1251" s="177">
        <v>5.6954000000000002</v>
      </c>
      <c r="Q1251" s="177">
        <v>7.3265000000000002</v>
      </c>
      <c r="R1251" s="177">
        <v>3.5830000000000002</v>
      </c>
      <c r="S1251" t="s">
        <v>1811</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44918</v>
      </c>
      <c r="E1252" s="177">
        <v>16.991599999999998</v>
      </c>
      <c r="F1252" s="177">
        <v>8.3795999999999999</v>
      </c>
      <c r="G1252" s="177">
        <v>7.9531999999999998</v>
      </c>
      <c r="H1252" s="177">
        <v>6.5446</v>
      </c>
      <c r="I1252" s="177">
        <v>6.6608000000000001</v>
      </c>
      <c r="J1252" s="177">
        <v>6.6813000000000002</v>
      </c>
      <c r="K1252" s="177">
        <v>6.2206999999999999</v>
      </c>
      <c r="L1252" s="177">
        <v>5.5697000000000001</v>
      </c>
      <c r="M1252" s="177">
        <v>4.5034000000000001</v>
      </c>
      <c r="N1252" s="177">
        <v>4.4518000000000004</v>
      </c>
      <c r="O1252" s="177">
        <v>5.0369999999999999</v>
      </c>
      <c r="P1252" s="177">
        <v>6.3357999999999999</v>
      </c>
      <c r="Q1252" s="177">
        <v>7.0380000000000003</v>
      </c>
      <c r="R1252" s="177">
        <v>4.1074000000000002</v>
      </c>
      <c r="S1252" t="s">
        <v>1811</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44918</v>
      </c>
      <c r="E1253" s="177">
        <v>16.584900000000001</v>
      </c>
      <c r="F1253" s="177">
        <v>7.9245999999999999</v>
      </c>
      <c r="G1253" s="177">
        <v>7.5608000000000004</v>
      </c>
      <c r="H1253" s="177">
        <v>6.2325999999999997</v>
      </c>
      <c r="I1253" s="177">
        <v>6.3506</v>
      </c>
      <c r="J1253" s="177">
        <v>6.3788999999999998</v>
      </c>
      <c r="K1253" s="177">
        <v>5.9119000000000002</v>
      </c>
      <c r="L1253" s="177">
        <v>5.2544000000000004</v>
      </c>
      <c r="M1253" s="177">
        <v>4.1879999999999997</v>
      </c>
      <c r="N1253" s="177">
        <v>4.1372999999999998</v>
      </c>
      <c r="O1253" s="177">
        <v>4.7378</v>
      </c>
      <c r="P1253" s="177">
        <v>6.0278</v>
      </c>
      <c r="Q1253" s="177">
        <v>6.7058</v>
      </c>
      <c r="R1253" s="177">
        <v>3.8031000000000001</v>
      </c>
      <c r="S1253" t="s">
        <v>1811</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1811</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1811</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1744</v>
      </c>
      <c r="C1256" s="173">
        <v>113135</v>
      </c>
      <c r="D1256" s="176"/>
      <c r="E1256" s="177"/>
      <c r="F1256" s="177"/>
      <c r="G1256" s="177"/>
      <c r="H1256" s="177"/>
      <c r="I1256" s="177"/>
      <c r="J1256" s="177"/>
      <c r="K1256" s="177"/>
      <c r="L1256" s="177"/>
      <c r="M1256" s="177"/>
      <c r="N1256" s="177"/>
      <c r="O1256" s="177"/>
      <c r="P1256" s="177"/>
      <c r="Q1256" s="177"/>
      <c r="R1256" s="177"/>
      <c r="S1256" t="s">
        <v>1811</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1745</v>
      </c>
      <c r="C1257" s="173">
        <v>118530</v>
      </c>
      <c r="D1257" s="176"/>
      <c r="E1257" s="177"/>
      <c r="F1257" s="177"/>
      <c r="G1257" s="177"/>
      <c r="H1257" s="177"/>
      <c r="I1257" s="177"/>
      <c r="J1257" s="177"/>
      <c r="K1257" s="177"/>
      <c r="L1257" s="177"/>
      <c r="M1257" s="177"/>
      <c r="N1257" s="177"/>
      <c r="O1257" s="177"/>
      <c r="P1257" s="177"/>
      <c r="Q1257" s="177"/>
      <c r="R1257" s="177"/>
      <c r="S1257" t="s">
        <v>1811</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1801</v>
      </c>
      <c r="C1258" s="173">
        <v>100503</v>
      </c>
      <c r="D1258" s="176"/>
      <c r="E1258" s="177"/>
      <c r="F1258" s="177"/>
      <c r="G1258" s="177"/>
      <c r="H1258" s="177"/>
      <c r="I1258" s="177"/>
      <c r="J1258" s="177"/>
      <c r="K1258" s="177"/>
      <c r="L1258" s="177"/>
      <c r="M1258" s="177"/>
      <c r="N1258" s="177"/>
      <c r="O1258" s="177"/>
      <c r="P1258" s="177"/>
      <c r="Q1258" s="177"/>
      <c r="R1258" s="177"/>
      <c r="S1258" t="s">
        <v>1811</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1802</v>
      </c>
      <c r="C1259" s="173">
        <v>118528</v>
      </c>
      <c r="D1259" s="176"/>
      <c r="E1259" s="177"/>
      <c r="F1259" s="177"/>
      <c r="G1259" s="177"/>
      <c r="H1259" s="177"/>
      <c r="I1259" s="177"/>
      <c r="J1259" s="177"/>
      <c r="K1259" s="177"/>
      <c r="L1259" s="177"/>
      <c r="M1259" s="177"/>
      <c r="N1259" s="177"/>
      <c r="O1259" s="177"/>
      <c r="P1259" s="177"/>
      <c r="Q1259" s="177"/>
      <c r="R1259" s="177"/>
      <c r="S1259" t="s">
        <v>1811</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1811</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1811</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1746</v>
      </c>
      <c r="C1262" s="173">
        <v>148000</v>
      </c>
      <c r="D1262" s="176">
        <v>44918</v>
      </c>
      <c r="E1262" s="177">
        <v>0.3473</v>
      </c>
      <c r="F1262" s="177">
        <v>10.512700000000001</v>
      </c>
      <c r="G1262" s="177">
        <v>14.029</v>
      </c>
      <c r="H1262" s="177">
        <v>13.547499999999999</v>
      </c>
      <c r="I1262" s="177">
        <v>14.3416</v>
      </c>
      <c r="J1262" s="177">
        <v>14.534800000000001</v>
      </c>
      <c r="K1262" s="177">
        <v>15.099600000000001</v>
      </c>
      <c r="L1262" s="177">
        <v>-0.5726</v>
      </c>
      <c r="M1262" s="177">
        <v>3.3298999999999999</v>
      </c>
      <c r="N1262" s="177"/>
      <c r="O1262" s="177"/>
      <c r="P1262" s="177"/>
      <c r="Q1262" s="177">
        <v>3.9199000000000002</v>
      </c>
      <c r="R1262" s="177"/>
      <c r="S1262" t="s">
        <v>1811</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1747</v>
      </c>
      <c r="C1263" s="173">
        <v>147999</v>
      </c>
      <c r="D1263" s="176">
        <v>44918</v>
      </c>
      <c r="E1263" s="177">
        <v>0.35520000000000002</v>
      </c>
      <c r="F1263" s="177">
        <v>10.2788</v>
      </c>
      <c r="G1263" s="177">
        <v>13.7166</v>
      </c>
      <c r="H1263" s="177">
        <v>14.721299999999999</v>
      </c>
      <c r="I1263" s="177">
        <v>14.763</v>
      </c>
      <c r="J1263" s="177">
        <v>14.558400000000001</v>
      </c>
      <c r="K1263" s="177">
        <v>15.1159</v>
      </c>
      <c r="L1263" s="177">
        <v>-0.55989999999999995</v>
      </c>
      <c r="M1263" s="177">
        <v>3.3325</v>
      </c>
      <c r="N1263" s="177"/>
      <c r="O1263" s="177"/>
      <c r="P1263" s="177"/>
      <c r="Q1263" s="177">
        <v>3.9407999999999999</v>
      </c>
      <c r="R1263" s="177"/>
      <c r="S1263" t="s">
        <v>1811</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1803</v>
      </c>
      <c r="C1264" s="173">
        <v>147995</v>
      </c>
      <c r="D1264" s="176">
        <v>44918</v>
      </c>
      <c r="E1264" s="177">
        <v>0.16009999999999999</v>
      </c>
      <c r="F1264" s="177">
        <v>0</v>
      </c>
      <c r="G1264" s="177">
        <v>15.2178</v>
      </c>
      <c r="H1264" s="177">
        <v>13.0602</v>
      </c>
      <c r="I1264" s="177">
        <v>14.738899999999999</v>
      </c>
      <c r="J1264" s="177">
        <v>14.612299999999999</v>
      </c>
      <c r="K1264" s="177">
        <v>15.077</v>
      </c>
      <c r="L1264" s="177">
        <v>-0.621</v>
      </c>
      <c r="M1264" s="177">
        <v>3.3138999999999998</v>
      </c>
      <c r="N1264" s="177"/>
      <c r="O1264" s="177"/>
      <c r="P1264" s="177"/>
      <c r="Q1264" s="177">
        <v>3.8932000000000002</v>
      </c>
      <c r="R1264" s="177"/>
      <c r="S1264" t="s">
        <v>1811</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1804</v>
      </c>
      <c r="C1265" s="173">
        <v>147996</v>
      </c>
      <c r="D1265" s="176">
        <v>44918</v>
      </c>
      <c r="E1265" s="177">
        <v>0.1651</v>
      </c>
      <c r="F1265" s="177">
        <v>22.121200000000002</v>
      </c>
      <c r="G1265" s="177">
        <v>14.756399999999999</v>
      </c>
      <c r="H1265" s="177">
        <v>15.8393</v>
      </c>
      <c r="I1265" s="177">
        <v>14.290100000000001</v>
      </c>
      <c r="J1265" s="177">
        <v>14.9193</v>
      </c>
      <c r="K1265" s="177">
        <v>15.126300000000001</v>
      </c>
      <c r="L1265" s="177">
        <v>-0.48209999999999997</v>
      </c>
      <c r="M1265" s="177">
        <v>3.38</v>
      </c>
      <c r="N1265" s="177"/>
      <c r="O1265" s="177"/>
      <c r="P1265" s="177"/>
      <c r="Q1265" s="177">
        <v>3.9304999999999999</v>
      </c>
      <c r="R1265" s="177"/>
      <c r="S1265" t="s">
        <v>1811</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44918</v>
      </c>
      <c r="E1266" s="177">
        <v>48.235599999999998</v>
      </c>
      <c r="F1266" s="177">
        <v>7.4172000000000002</v>
      </c>
      <c r="G1266" s="177">
        <v>3.9866000000000001</v>
      </c>
      <c r="H1266" s="177">
        <v>5.0423</v>
      </c>
      <c r="I1266" s="177">
        <v>5.8884999999999996</v>
      </c>
      <c r="J1266" s="177">
        <v>6.1398999999999999</v>
      </c>
      <c r="K1266" s="177">
        <v>5.7584</v>
      </c>
      <c r="L1266" s="177">
        <v>5.9273999999999996</v>
      </c>
      <c r="M1266" s="177">
        <v>4.2446999999999999</v>
      </c>
      <c r="N1266" s="177">
        <v>4.0632000000000001</v>
      </c>
      <c r="O1266" s="177">
        <v>5.2828999999999997</v>
      </c>
      <c r="P1266" s="177">
        <v>6.0480999999999998</v>
      </c>
      <c r="Q1266" s="177">
        <v>7.0452000000000004</v>
      </c>
      <c r="R1266" s="177">
        <v>3.9011999999999998</v>
      </c>
      <c r="S1266" t="s">
        <v>1811</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44918</v>
      </c>
      <c r="E1267" s="177">
        <v>51.530799999999999</v>
      </c>
      <c r="F1267" s="177">
        <v>8.0056999999999992</v>
      </c>
      <c r="G1267" s="177">
        <v>4.5822000000000003</v>
      </c>
      <c r="H1267" s="177">
        <v>5.6524000000000001</v>
      </c>
      <c r="I1267" s="177">
        <v>6.5023</v>
      </c>
      <c r="J1267" s="177">
        <v>6.7521000000000004</v>
      </c>
      <c r="K1267" s="177">
        <v>6.3780999999999999</v>
      </c>
      <c r="L1267" s="177">
        <v>6.5571999999999999</v>
      </c>
      <c r="M1267" s="177">
        <v>4.8823999999999996</v>
      </c>
      <c r="N1267" s="177">
        <v>4.7153</v>
      </c>
      <c r="O1267" s="177">
        <v>5.9260000000000002</v>
      </c>
      <c r="P1267" s="177">
        <v>6.7000999999999999</v>
      </c>
      <c r="Q1267" s="177">
        <v>7.6664000000000003</v>
      </c>
      <c r="R1267" s="177">
        <v>4.5408999999999997</v>
      </c>
      <c r="S1267" t="s">
        <v>1811</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2045</v>
      </c>
      <c r="C1268" s="173">
        <v>104344</v>
      </c>
      <c r="D1268" s="176"/>
      <c r="E1268" s="177"/>
      <c r="F1268" s="177"/>
      <c r="G1268" s="177"/>
      <c r="H1268" s="177"/>
      <c r="I1268" s="177"/>
      <c r="J1268" s="177"/>
      <c r="K1268" s="177"/>
      <c r="L1268" s="177"/>
      <c r="M1268" s="177"/>
      <c r="N1268" s="177"/>
      <c r="O1268" s="177"/>
      <c r="P1268" s="177"/>
      <c r="Q1268" s="177"/>
      <c r="R1268" s="177"/>
      <c r="S1268" t="s">
        <v>1811</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44918</v>
      </c>
      <c r="E1269" s="177">
        <v>24.6587</v>
      </c>
      <c r="F1269" s="177">
        <v>5.7736999999999998</v>
      </c>
      <c r="G1269" s="177">
        <v>5.5286</v>
      </c>
      <c r="H1269" s="177">
        <v>5.6308999999999996</v>
      </c>
      <c r="I1269" s="177">
        <v>6.2210999999999999</v>
      </c>
      <c r="J1269" s="177">
        <v>6.6875999999999998</v>
      </c>
      <c r="K1269" s="177">
        <v>6.4188000000000001</v>
      </c>
      <c r="L1269" s="177">
        <v>5.7683</v>
      </c>
      <c r="M1269" s="177">
        <v>4.66</v>
      </c>
      <c r="N1269" s="177">
        <v>4.5928000000000004</v>
      </c>
      <c r="O1269" s="177">
        <v>5.3807999999999998</v>
      </c>
      <c r="P1269" s="177">
        <v>5.7624000000000004</v>
      </c>
      <c r="Q1269" s="177">
        <v>7.5119999999999996</v>
      </c>
      <c r="R1269" s="177">
        <v>4.3449</v>
      </c>
      <c r="S1269" t="s">
        <v>1810</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2046</v>
      </c>
      <c r="C1270" s="173">
        <v>120066</v>
      </c>
      <c r="D1270" s="176"/>
      <c r="E1270" s="177"/>
      <c r="F1270" s="177"/>
      <c r="G1270" s="177"/>
      <c r="H1270" s="177"/>
      <c r="I1270" s="177"/>
      <c r="J1270" s="177"/>
      <c r="K1270" s="177"/>
      <c r="L1270" s="177"/>
      <c r="M1270" s="177"/>
      <c r="N1270" s="177"/>
      <c r="O1270" s="177"/>
      <c r="P1270" s="177"/>
      <c r="Q1270" s="177"/>
      <c r="R1270" s="177"/>
      <c r="S1270" t="s">
        <v>1810</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2047</v>
      </c>
      <c r="C1271" s="173">
        <v>151114</v>
      </c>
      <c r="D1271" s="176">
        <v>44918</v>
      </c>
      <c r="E1271" s="177">
        <v>23.628299999999999</v>
      </c>
      <c r="F1271" s="177">
        <v>5.0983999999999998</v>
      </c>
      <c r="G1271" s="177">
        <v>4.8936999999999999</v>
      </c>
      <c r="H1271" s="177">
        <v>4.9920999999999998</v>
      </c>
      <c r="I1271" s="177">
        <v>5.5730000000000004</v>
      </c>
      <c r="J1271" s="177">
        <v>6.0336999999999996</v>
      </c>
      <c r="K1271" s="177">
        <v>5.7580999999999998</v>
      </c>
      <c r="L1271" s="177">
        <v>5.0990000000000002</v>
      </c>
      <c r="M1271" s="177">
        <v>3.9931000000000001</v>
      </c>
      <c r="N1271" s="177">
        <v>3.9182000000000001</v>
      </c>
      <c r="O1271" s="177">
        <v>4.7266000000000004</v>
      </c>
      <c r="P1271" s="177">
        <v>5.1680999999999999</v>
      </c>
      <c r="Q1271" s="177">
        <v>7.39</v>
      </c>
      <c r="R1271" s="177">
        <v>3.6701999999999999</v>
      </c>
      <c r="S1271" t="s">
        <v>1811</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44918</v>
      </c>
      <c r="E1272" s="177">
        <v>448.84160000000003</v>
      </c>
      <c r="F1272" s="177">
        <v>10.0214</v>
      </c>
      <c r="G1272" s="177">
        <v>4.4797000000000002</v>
      </c>
      <c r="H1272" s="177">
        <v>5.3388999999999998</v>
      </c>
      <c r="I1272" s="177">
        <v>6.0438999999999998</v>
      </c>
      <c r="J1272" s="177">
        <v>6.0683999999999996</v>
      </c>
      <c r="K1272" s="177">
        <v>6.3125</v>
      </c>
      <c r="L1272" s="177">
        <v>7.6208999999999998</v>
      </c>
      <c r="M1272" s="177">
        <v>5.1113</v>
      </c>
      <c r="N1272" s="177">
        <v>4.4555999999999996</v>
      </c>
      <c r="O1272" s="177">
        <v>5.5979999999999999</v>
      </c>
      <c r="P1272" s="177">
        <v>6.5471000000000004</v>
      </c>
      <c r="Q1272" s="177">
        <v>7.6958000000000002</v>
      </c>
      <c r="R1272" s="177">
        <v>4.1506999999999996</v>
      </c>
      <c r="S1272" t="s">
        <v>1811</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44918</v>
      </c>
      <c r="E1273" s="177">
        <v>453.74040000000002</v>
      </c>
      <c r="F1273" s="177">
        <v>10.106400000000001</v>
      </c>
      <c r="G1273" s="177">
        <v>4.5682</v>
      </c>
      <c r="H1273" s="177">
        <v>5.4286000000000003</v>
      </c>
      <c r="I1273" s="177">
        <v>6.1406999999999998</v>
      </c>
      <c r="J1273" s="177">
        <v>6.1780999999999997</v>
      </c>
      <c r="K1273" s="177">
        <v>6.4307999999999996</v>
      </c>
      <c r="L1273" s="177">
        <v>7.7436999999999996</v>
      </c>
      <c r="M1273" s="177">
        <v>5.2347000000000001</v>
      </c>
      <c r="N1273" s="177">
        <v>4.5800999999999998</v>
      </c>
      <c r="O1273" s="177">
        <v>5.7150999999999996</v>
      </c>
      <c r="P1273" s="177">
        <v>6.6738999999999997</v>
      </c>
      <c r="Q1273" s="177">
        <v>7.7961999999999998</v>
      </c>
      <c r="R1273" s="177">
        <v>4.2721</v>
      </c>
      <c r="S1273" t="s">
        <v>1811</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44918</v>
      </c>
      <c r="E1274" s="177">
        <v>32.848599999999998</v>
      </c>
      <c r="F1274" s="177">
        <v>5.5566000000000004</v>
      </c>
      <c r="G1274" s="177">
        <v>6.1143999999999998</v>
      </c>
      <c r="H1274" s="177">
        <v>5.8003</v>
      </c>
      <c r="I1274" s="177">
        <v>6.5404999999999998</v>
      </c>
      <c r="J1274" s="177">
        <v>6.5351999999999997</v>
      </c>
      <c r="K1274" s="177">
        <v>6.5297999999999998</v>
      </c>
      <c r="L1274" s="177">
        <v>5.6783999999999999</v>
      </c>
      <c r="M1274" s="177">
        <v>4.3125</v>
      </c>
      <c r="N1274" s="177">
        <v>4.2610999999999999</v>
      </c>
      <c r="O1274" s="177">
        <v>5.0228000000000002</v>
      </c>
      <c r="P1274" s="177">
        <v>6.2043999999999997</v>
      </c>
      <c r="Q1274" s="177">
        <v>7.4993999999999996</v>
      </c>
      <c r="R1274" s="177">
        <v>3.984</v>
      </c>
      <c r="S1274" t="s">
        <v>1811</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44918</v>
      </c>
      <c r="E1275" s="177">
        <v>32.271099999999997</v>
      </c>
      <c r="F1275" s="177">
        <v>5.2035</v>
      </c>
      <c r="G1275" s="177">
        <v>5.8464999999999998</v>
      </c>
      <c r="H1275" s="177">
        <v>5.5317999999999996</v>
      </c>
      <c r="I1275" s="177">
        <v>6.2762000000000002</v>
      </c>
      <c r="J1275" s="177">
        <v>6.2793999999999999</v>
      </c>
      <c r="K1275" s="177">
        <v>6.2751000000000001</v>
      </c>
      <c r="L1275" s="177">
        <v>5.423</v>
      </c>
      <c r="M1275" s="177">
        <v>4.0541</v>
      </c>
      <c r="N1275" s="177">
        <v>3.996</v>
      </c>
      <c r="O1275" s="177">
        <v>4.7807000000000004</v>
      </c>
      <c r="P1275" s="177">
        <v>5.9650999999999996</v>
      </c>
      <c r="Q1275" s="177">
        <v>7.1597999999999997</v>
      </c>
      <c r="R1275" s="177">
        <v>3.7389000000000001</v>
      </c>
      <c r="S1275" t="s">
        <v>1811</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44918</v>
      </c>
      <c r="E1276" s="177">
        <v>3162.1188000000002</v>
      </c>
      <c r="F1276" s="177">
        <v>4.1223999999999998</v>
      </c>
      <c r="G1276" s="177">
        <v>5.5762</v>
      </c>
      <c r="H1276" s="177">
        <v>5.1962000000000002</v>
      </c>
      <c r="I1276" s="177">
        <v>6.0693999999999999</v>
      </c>
      <c r="J1276" s="177">
        <v>6.3171999999999997</v>
      </c>
      <c r="K1276" s="177">
        <v>5.8879000000000001</v>
      </c>
      <c r="L1276" s="177">
        <v>5.1737000000000002</v>
      </c>
      <c r="M1276" s="177">
        <v>4.0564999999999998</v>
      </c>
      <c r="N1276" s="177">
        <v>3.9618000000000002</v>
      </c>
      <c r="O1276" s="177">
        <v>4.8193000000000001</v>
      </c>
      <c r="P1276" s="177">
        <v>6.0750000000000002</v>
      </c>
      <c r="Q1276" s="177">
        <v>7.4882999999999997</v>
      </c>
      <c r="R1276" s="177">
        <v>3.7124999999999999</v>
      </c>
      <c r="S1276" t="s">
        <v>1811</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44918</v>
      </c>
      <c r="E1277" s="177">
        <v>3272.8433</v>
      </c>
      <c r="F1277" s="177">
        <v>4.4526000000000003</v>
      </c>
      <c r="G1277" s="177">
        <v>5.9066000000000001</v>
      </c>
      <c r="H1277" s="177">
        <v>5.5266000000000002</v>
      </c>
      <c r="I1277" s="177">
        <v>6.4002999999999997</v>
      </c>
      <c r="J1277" s="177">
        <v>6.6489000000000003</v>
      </c>
      <c r="K1277" s="177">
        <v>6.2226999999999997</v>
      </c>
      <c r="L1277" s="177">
        <v>5.5086000000000004</v>
      </c>
      <c r="M1277" s="177">
        <v>4.3948999999999998</v>
      </c>
      <c r="N1277" s="177">
        <v>4.3038999999999996</v>
      </c>
      <c r="O1277" s="177">
        <v>5.1590999999999996</v>
      </c>
      <c r="P1277" s="177">
        <v>6.4082999999999997</v>
      </c>
      <c r="Q1277" s="177">
        <v>7.5065999999999997</v>
      </c>
      <c r="R1277" s="177">
        <v>4.0545</v>
      </c>
      <c r="S1277" t="s">
        <v>1811</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44918</v>
      </c>
      <c r="E1278" s="177">
        <v>31.114999999999998</v>
      </c>
      <c r="F1278" s="177">
        <v>7.0397999999999996</v>
      </c>
      <c r="G1278" s="177">
        <v>6.6119000000000003</v>
      </c>
      <c r="H1278" s="177">
        <v>6.1574999999999998</v>
      </c>
      <c r="I1278" s="177">
        <v>5.8785999999999996</v>
      </c>
      <c r="J1278" s="177">
        <v>5.7595000000000001</v>
      </c>
      <c r="K1278" s="177">
        <v>5.5147000000000004</v>
      </c>
      <c r="L1278" s="177">
        <v>4.9970999999999997</v>
      </c>
      <c r="M1278" s="177">
        <v>4.1083999999999996</v>
      </c>
      <c r="N1278" s="177">
        <v>4.0712000000000002</v>
      </c>
      <c r="O1278" s="177">
        <v>10.7941</v>
      </c>
      <c r="P1278" s="177">
        <v>5.0640999999999998</v>
      </c>
      <c r="Q1278" s="177">
        <v>7.2352999999999996</v>
      </c>
      <c r="R1278" s="177">
        <v>3.5912999999999999</v>
      </c>
      <c r="S1278" t="s">
        <v>1811</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44918</v>
      </c>
      <c r="E1279" s="177">
        <v>31.6248</v>
      </c>
      <c r="F1279" s="177">
        <v>7.3880999999999997</v>
      </c>
      <c r="G1279" s="177">
        <v>7.0444000000000004</v>
      </c>
      <c r="H1279" s="177">
        <v>6.6035000000000004</v>
      </c>
      <c r="I1279" s="177">
        <v>6.3219000000000003</v>
      </c>
      <c r="J1279" s="177">
        <v>6.2061999999999999</v>
      </c>
      <c r="K1279" s="177">
        <v>5.97</v>
      </c>
      <c r="L1279" s="177">
        <v>5.4269999999999996</v>
      </c>
      <c r="M1279" s="177">
        <v>4.5998999999999999</v>
      </c>
      <c r="N1279" s="177">
        <v>4.5717999999999996</v>
      </c>
      <c r="O1279" s="177">
        <v>11.117900000000001</v>
      </c>
      <c r="P1279" s="177">
        <v>5.2908999999999997</v>
      </c>
      <c r="Q1279" s="177">
        <v>6.8765000000000001</v>
      </c>
      <c r="R1279" s="177">
        <v>3.9941</v>
      </c>
      <c r="S1279" t="s">
        <v>1811</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44918</v>
      </c>
      <c r="E1280" s="177">
        <v>2805.7815000000001</v>
      </c>
      <c r="F1280" s="177">
        <v>3.8953000000000002</v>
      </c>
      <c r="G1280" s="177">
        <v>2.6126999999999998</v>
      </c>
      <c r="H1280" s="177">
        <v>4.5015999999999998</v>
      </c>
      <c r="I1280" s="177">
        <v>5.1703999999999999</v>
      </c>
      <c r="J1280" s="177">
        <v>5.6542000000000003</v>
      </c>
      <c r="K1280" s="177">
        <v>5.8869999999999996</v>
      </c>
      <c r="L1280" s="177">
        <v>5.8951000000000002</v>
      </c>
      <c r="M1280" s="177">
        <v>4.0548000000000002</v>
      </c>
      <c r="N1280" s="177">
        <v>3.8212999999999999</v>
      </c>
      <c r="O1280" s="177">
        <v>5.0430000000000001</v>
      </c>
      <c r="P1280" s="177">
        <v>6.1539999999999999</v>
      </c>
      <c r="Q1280" s="177">
        <v>7.2153999999999998</v>
      </c>
      <c r="R1280" s="177">
        <v>3.6574</v>
      </c>
      <c r="S1280" t="s">
        <v>1811</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44918</v>
      </c>
      <c r="E1281" s="177">
        <v>3000.6709000000001</v>
      </c>
      <c r="F1281" s="177">
        <v>4.6715999999999998</v>
      </c>
      <c r="G1281" s="177">
        <v>3.3982999999999999</v>
      </c>
      <c r="H1281" s="177">
        <v>5.2876000000000003</v>
      </c>
      <c r="I1281" s="177">
        <v>5.9574999999999996</v>
      </c>
      <c r="J1281" s="177">
        <v>6.4417999999999997</v>
      </c>
      <c r="K1281" s="177">
        <v>6.6642999999999999</v>
      </c>
      <c r="L1281" s="177">
        <v>6.6773999999999996</v>
      </c>
      <c r="M1281" s="177">
        <v>4.8398000000000003</v>
      </c>
      <c r="N1281" s="177">
        <v>4.6100000000000003</v>
      </c>
      <c r="O1281" s="177">
        <v>5.8463000000000003</v>
      </c>
      <c r="P1281" s="177">
        <v>6.9565999999999999</v>
      </c>
      <c r="Q1281" s="177">
        <v>7.9751000000000003</v>
      </c>
      <c r="R1281" s="177">
        <v>4.4535999999999998</v>
      </c>
      <c r="S1281" t="s">
        <v>1811</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44918</v>
      </c>
      <c r="E1282" s="177">
        <v>33.328299999999999</v>
      </c>
      <c r="F1282" s="177">
        <v>5.1479999999999997</v>
      </c>
      <c r="G1282" s="177">
        <v>4.6745000000000001</v>
      </c>
      <c r="H1282" s="177">
        <v>4.3842999999999996</v>
      </c>
      <c r="I1282" s="177">
        <v>5.0711000000000004</v>
      </c>
      <c r="J1282" s="177">
        <v>5.3901000000000003</v>
      </c>
      <c r="K1282" s="177">
        <v>5.4317000000000002</v>
      </c>
      <c r="L1282" s="177">
        <v>4.8556999999999997</v>
      </c>
      <c r="M1282" s="177">
        <v>3.8896999999999999</v>
      </c>
      <c r="N1282" s="177">
        <v>3.7892999999999999</v>
      </c>
      <c r="O1282" s="177">
        <v>4.8158000000000003</v>
      </c>
      <c r="P1282" s="177">
        <v>5.0252999999999997</v>
      </c>
      <c r="Q1282" s="177">
        <v>6.3455000000000004</v>
      </c>
      <c r="R1282" s="177">
        <v>3.7761</v>
      </c>
      <c r="S1282" t="s">
        <v>1811</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44918</v>
      </c>
      <c r="E1283" s="177">
        <v>35.537199999999999</v>
      </c>
      <c r="F1283" s="177">
        <v>5.7526000000000002</v>
      </c>
      <c r="G1283" s="177">
        <v>5.2404000000000002</v>
      </c>
      <c r="H1283" s="177">
        <v>4.9641000000000002</v>
      </c>
      <c r="I1283" s="177">
        <v>5.6318000000000001</v>
      </c>
      <c r="J1283" s="177">
        <v>5.9588000000000001</v>
      </c>
      <c r="K1283" s="177">
        <v>5.9981</v>
      </c>
      <c r="L1283" s="177">
        <v>5.4196999999999997</v>
      </c>
      <c r="M1283" s="177">
        <v>4.4523000000000001</v>
      </c>
      <c r="N1283" s="177">
        <v>4.3554000000000004</v>
      </c>
      <c r="O1283" s="177">
        <v>5.3867000000000003</v>
      </c>
      <c r="P1283" s="177">
        <v>5.5805999999999996</v>
      </c>
      <c r="Q1283" s="177">
        <v>7.1214000000000004</v>
      </c>
      <c r="R1283" s="177">
        <v>4.3384999999999998</v>
      </c>
      <c r="S1283" t="s">
        <v>1811</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44918</v>
      </c>
      <c r="E1284" s="177">
        <v>1446.4922999999999</v>
      </c>
      <c r="F1284" s="177">
        <v>5.3250000000000002</v>
      </c>
      <c r="G1284" s="177">
        <v>5.7584999999999997</v>
      </c>
      <c r="H1284" s="177">
        <v>6.1595000000000004</v>
      </c>
      <c r="I1284" s="177">
        <v>6.5663999999999998</v>
      </c>
      <c r="J1284" s="177">
        <v>6.6298000000000004</v>
      </c>
      <c r="K1284" s="177">
        <v>6.4920999999999998</v>
      </c>
      <c r="L1284" s="177">
        <v>5.8747999999999996</v>
      </c>
      <c r="M1284" s="177">
        <v>4.6288999999999998</v>
      </c>
      <c r="N1284" s="177">
        <v>4.5075000000000003</v>
      </c>
      <c r="O1284" s="177">
        <v>5.2199</v>
      </c>
      <c r="P1284" s="177">
        <v>6.3891</v>
      </c>
      <c r="Q1284" s="177">
        <v>6.5079000000000002</v>
      </c>
      <c r="R1284" s="177">
        <v>4.2519</v>
      </c>
      <c r="S1284" t="s">
        <v>1811</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44918</v>
      </c>
      <c r="E1285" s="177">
        <v>1375.4268</v>
      </c>
      <c r="F1285" s="177">
        <v>4.5198</v>
      </c>
      <c r="G1285" s="177">
        <v>4.9565000000000001</v>
      </c>
      <c r="H1285" s="177">
        <v>5.3577000000000004</v>
      </c>
      <c r="I1285" s="177">
        <v>5.7671000000000001</v>
      </c>
      <c r="J1285" s="177">
        <v>5.8262999999999998</v>
      </c>
      <c r="K1285" s="177">
        <v>5.6802999999999999</v>
      </c>
      <c r="L1285" s="177">
        <v>5.0529999999999999</v>
      </c>
      <c r="M1285" s="177">
        <v>3.8033000000000001</v>
      </c>
      <c r="N1285" s="177">
        <v>3.6747000000000001</v>
      </c>
      <c r="O1285" s="177">
        <v>4.3720999999999997</v>
      </c>
      <c r="P1285" s="177">
        <v>5.4981999999999998</v>
      </c>
      <c r="Q1285" s="177">
        <v>5.5953999999999997</v>
      </c>
      <c r="R1285" s="177">
        <v>3.4169999999999998</v>
      </c>
      <c r="S1285" t="s">
        <v>1811</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44918</v>
      </c>
      <c r="E1286" s="177">
        <v>2032.9464</v>
      </c>
      <c r="F1286" s="177">
        <v>5.4858000000000002</v>
      </c>
      <c r="G1286" s="177">
        <v>5.7037000000000004</v>
      </c>
      <c r="H1286" s="177">
        <v>5.7275</v>
      </c>
      <c r="I1286" s="177">
        <v>6.4431000000000003</v>
      </c>
      <c r="J1286" s="177">
        <v>6.7416</v>
      </c>
      <c r="K1286" s="177">
        <v>6.1973000000000003</v>
      </c>
      <c r="L1286" s="177">
        <v>5.9740000000000002</v>
      </c>
      <c r="M1286" s="177">
        <v>4.7542999999999997</v>
      </c>
      <c r="N1286" s="177">
        <v>4.5674000000000001</v>
      </c>
      <c r="O1286" s="177">
        <v>5.1825000000000001</v>
      </c>
      <c r="P1286" s="177">
        <v>5.8693999999999997</v>
      </c>
      <c r="Q1286" s="177">
        <v>6.8974000000000002</v>
      </c>
      <c r="R1286" s="177">
        <v>4.1487999999999996</v>
      </c>
      <c r="S1286" t="s">
        <v>1811</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44918</v>
      </c>
      <c r="E1287" s="177">
        <v>1896.4458</v>
      </c>
      <c r="F1287" s="177">
        <v>4.7794999999999996</v>
      </c>
      <c r="G1287" s="177">
        <v>5.0118999999999998</v>
      </c>
      <c r="H1287" s="177">
        <v>5.0395000000000003</v>
      </c>
      <c r="I1287" s="177">
        <v>5.7971000000000004</v>
      </c>
      <c r="J1287" s="177">
        <v>6.1353</v>
      </c>
      <c r="K1287" s="177">
        <v>5.5964</v>
      </c>
      <c r="L1287" s="177">
        <v>5.3529999999999998</v>
      </c>
      <c r="M1287" s="177">
        <v>4.1261999999999999</v>
      </c>
      <c r="N1287" s="177">
        <v>3.9274</v>
      </c>
      <c r="O1287" s="177">
        <v>4.5351999999999997</v>
      </c>
      <c r="P1287" s="177">
        <v>5.1936999999999998</v>
      </c>
      <c r="Q1287" s="177">
        <v>4.4157000000000002</v>
      </c>
      <c r="R1287" s="177">
        <v>3.4950000000000001</v>
      </c>
      <c r="S1287" t="s">
        <v>1811</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44918</v>
      </c>
      <c r="E1288" s="177">
        <v>3136.8787000000002</v>
      </c>
      <c r="F1288" s="177">
        <v>5.2077999999999998</v>
      </c>
      <c r="G1288" s="177">
        <v>4.9832999999999998</v>
      </c>
      <c r="H1288" s="177">
        <v>4.6809000000000003</v>
      </c>
      <c r="I1288" s="177">
        <v>6.0484</v>
      </c>
      <c r="J1288" s="177">
        <v>6.1425999999999998</v>
      </c>
      <c r="K1288" s="177">
        <v>5.8962000000000003</v>
      </c>
      <c r="L1288" s="177">
        <v>5.3320999999999996</v>
      </c>
      <c r="M1288" s="177">
        <v>4.1273</v>
      </c>
      <c r="N1288" s="177">
        <v>4.1247999999999996</v>
      </c>
      <c r="O1288" s="177">
        <v>5.1647999999999996</v>
      </c>
      <c r="P1288" s="177">
        <v>5.9606000000000003</v>
      </c>
      <c r="Q1288" s="177">
        <v>7.5172999999999996</v>
      </c>
      <c r="R1288" s="177">
        <v>4.1128999999999998</v>
      </c>
      <c r="S1288" t="s">
        <v>1811</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44918</v>
      </c>
      <c r="E1289" s="177">
        <v>3278.3636000000001</v>
      </c>
      <c r="F1289" s="177">
        <v>5.8661000000000003</v>
      </c>
      <c r="G1289" s="177">
        <v>5.6429</v>
      </c>
      <c r="H1289" s="177">
        <v>5.3414999999999999</v>
      </c>
      <c r="I1289" s="177">
        <v>6.7099000000000002</v>
      </c>
      <c r="J1289" s="177">
        <v>6.806</v>
      </c>
      <c r="K1289" s="177">
        <v>6.5659999999999998</v>
      </c>
      <c r="L1289" s="177">
        <v>6.0106000000000002</v>
      </c>
      <c r="M1289" s="177">
        <v>4.8091999999999997</v>
      </c>
      <c r="N1289" s="177">
        <v>4.8140000000000001</v>
      </c>
      <c r="O1289" s="177">
        <v>5.8846999999999996</v>
      </c>
      <c r="P1289" s="177">
        <v>6.5282999999999998</v>
      </c>
      <c r="Q1289" s="177">
        <v>7.6531000000000002</v>
      </c>
      <c r="R1289" s="177">
        <v>4.8177000000000003</v>
      </c>
      <c r="S1289" t="s">
        <v>1811</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44918</v>
      </c>
      <c r="E1290" s="177">
        <v>24.821400000000001</v>
      </c>
      <c r="F1290" s="177">
        <v>6.4714</v>
      </c>
      <c r="G1290" s="177">
        <v>5.6395</v>
      </c>
      <c r="H1290" s="177">
        <v>5.194</v>
      </c>
      <c r="I1290" s="177">
        <v>6.0747</v>
      </c>
      <c r="J1290" s="177">
        <v>5.7720000000000002</v>
      </c>
      <c r="K1290" s="177">
        <v>5.5854999999999997</v>
      </c>
      <c r="L1290" s="177">
        <v>5.0952999999999999</v>
      </c>
      <c r="M1290" s="177">
        <v>4.1387999999999998</v>
      </c>
      <c r="N1290" s="177">
        <v>4.0381</v>
      </c>
      <c r="O1290" s="177">
        <v>3.1815000000000002</v>
      </c>
      <c r="P1290" s="177">
        <v>1.2876000000000001</v>
      </c>
      <c r="Q1290" s="177">
        <v>6.0347</v>
      </c>
      <c r="R1290" s="177">
        <v>3.5937999999999999</v>
      </c>
      <c r="S1290" t="s">
        <v>1811</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44918</v>
      </c>
      <c r="E1291" s="177">
        <v>26.472000000000001</v>
      </c>
      <c r="F1291" s="177">
        <v>7.3091999999999997</v>
      </c>
      <c r="G1291" s="177">
        <v>6.4839000000000002</v>
      </c>
      <c r="H1291" s="177">
        <v>6.0145999999999997</v>
      </c>
      <c r="I1291" s="177">
        <v>6.9321999999999999</v>
      </c>
      <c r="J1291" s="177">
        <v>6.6592000000000002</v>
      </c>
      <c r="K1291" s="177">
        <v>6.5023</v>
      </c>
      <c r="L1291" s="177">
        <v>6.0162000000000004</v>
      </c>
      <c r="M1291" s="177">
        <v>5.0636000000000001</v>
      </c>
      <c r="N1291" s="177">
        <v>4.9577</v>
      </c>
      <c r="O1291" s="177">
        <v>3.9773000000000001</v>
      </c>
      <c r="P1291" s="177">
        <v>2.0428999999999999</v>
      </c>
      <c r="Q1291" s="177">
        <v>5.6372999999999998</v>
      </c>
      <c r="R1291" s="177">
        <v>4.4104999999999999</v>
      </c>
      <c r="S1291" t="s">
        <v>1811</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1900</v>
      </c>
      <c r="C1292" s="173">
        <v>149806</v>
      </c>
      <c r="D1292" s="176"/>
      <c r="E1292" s="177"/>
      <c r="F1292" s="177"/>
      <c r="G1292" s="177"/>
      <c r="H1292" s="177"/>
      <c r="I1292" s="177"/>
      <c r="J1292" s="177"/>
      <c r="K1292" s="177"/>
      <c r="L1292" s="177"/>
      <c r="M1292" s="177"/>
      <c r="N1292" s="177"/>
      <c r="O1292" s="177"/>
      <c r="P1292" s="177"/>
      <c r="Q1292" s="177"/>
      <c r="R1292" s="177"/>
      <c r="S1292" t="s">
        <v>1811</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1901</v>
      </c>
      <c r="C1293" s="173">
        <v>149810</v>
      </c>
      <c r="D1293" s="176"/>
      <c r="E1293" s="177"/>
      <c r="F1293" s="177"/>
      <c r="G1293" s="177"/>
      <c r="H1293" s="177"/>
      <c r="I1293" s="177"/>
      <c r="J1293" s="177"/>
      <c r="K1293" s="177"/>
      <c r="L1293" s="177"/>
      <c r="M1293" s="177"/>
      <c r="N1293" s="177"/>
      <c r="O1293" s="177"/>
      <c r="P1293" s="177"/>
      <c r="Q1293" s="177"/>
      <c r="R1293" s="177"/>
      <c r="S1293" t="s">
        <v>1811</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44918</v>
      </c>
      <c r="E1294" s="177">
        <v>3007.1653999999999</v>
      </c>
      <c r="F1294" s="177">
        <v>6.2896000000000001</v>
      </c>
      <c r="G1294" s="177">
        <v>6.7685000000000004</v>
      </c>
      <c r="H1294" s="177">
        <v>6.1241000000000003</v>
      </c>
      <c r="I1294" s="177">
        <v>6.7968999999999999</v>
      </c>
      <c r="J1294" s="177">
        <v>7.0865999999999998</v>
      </c>
      <c r="K1294" s="177">
        <v>6.6452999999999998</v>
      </c>
      <c r="L1294" s="177">
        <v>5.9199000000000002</v>
      </c>
      <c r="M1294" s="177">
        <v>4.6684000000000001</v>
      </c>
      <c r="N1294" s="177">
        <v>4.5705</v>
      </c>
      <c r="O1294" s="177">
        <v>5.1959</v>
      </c>
      <c r="P1294" s="177">
        <v>6.3692000000000002</v>
      </c>
      <c r="Q1294" s="177">
        <v>7.3962000000000003</v>
      </c>
      <c r="R1294" s="177">
        <v>4.1390000000000002</v>
      </c>
      <c r="S1294" t="s">
        <v>1811</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1983</v>
      </c>
      <c r="C1295" s="173">
        <v>106212</v>
      </c>
      <c r="D1295" s="176">
        <v>44918</v>
      </c>
      <c r="E1295" s="177">
        <v>2930.8602999999998</v>
      </c>
      <c r="F1295" s="177">
        <v>5.7308000000000003</v>
      </c>
      <c r="G1295" s="177">
        <v>6.2088000000000001</v>
      </c>
      <c r="H1295" s="177">
        <v>5.5636999999999999</v>
      </c>
      <c r="I1295" s="177">
        <v>6.2356999999999996</v>
      </c>
      <c r="J1295" s="177">
        <v>6.5232000000000001</v>
      </c>
      <c r="K1295" s="177">
        <v>6.0766999999999998</v>
      </c>
      <c r="L1295" s="177">
        <v>5.3438999999999997</v>
      </c>
      <c r="M1295" s="177">
        <v>4.0892999999999997</v>
      </c>
      <c r="N1295" s="177">
        <v>4.0065</v>
      </c>
      <c r="O1295" s="177">
        <v>4.6130000000000004</v>
      </c>
      <c r="P1295" s="177">
        <v>5.9139999999999997</v>
      </c>
      <c r="Q1295" s="177">
        <v>7.2213000000000003</v>
      </c>
      <c r="R1295" s="177">
        <v>3.5912000000000002</v>
      </c>
      <c r="S1295" t="s">
        <v>1811</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1868</v>
      </c>
      <c r="C1296" s="173">
        <v>149519</v>
      </c>
      <c r="D1296" s="176">
        <v>44918</v>
      </c>
      <c r="E1296" s="177">
        <v>2916.9207000000001</v>
      </c>
      <c r="F1296" s="177">
        <v>7.9401000000000002</v>
      </c>
      <c r="G1296" s="177">
        <v>12.483000000000001</v>
      </c>
      <c r="H1296" s="177">
        <v>8.5237999999999996</v>
      </c>
      <c r="I1296" s="177">
        <v>7.5808</v>
      </c>
      <c r="J1296" s="177">
        <v>7.4703999999999997</v>
      </c>
      <c r="K1296" s="177">
        <v>6.2408000000000001</v>
      </c>
      <c r="L1296" s="177">
        <v>5.3438999999999997</v>
      </c>
      <c r="M1296" s="177">
        <v>4.4562999999999997</v>
      </c>
      <c r="N1296" s="177">
        <v>4.1997999999999998</v>
      </c>
      <c r="O1296" s="177">
        <v>4.5180999999999996</v>
      </c>
      <c r="P1296" s="177">
        <v>1.4532</v>
      </c>
      <c r="Q1296" s="177">
        <v>6.0294999999999996</v>
      </c>
      <c r="R1296" s="177">
        <v>3.7877000000000001</v>
      </c>
      <c r="S1296" t="s">
        <v>1811</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44918</v>
      </c>
      <c r="E1297" s="177">
        <v>3067.9011</v>
      </c>
      <c r="F1297" s="177">
        <v>8.8895</v>
      </c>
      <c r="G1297" s="177">
        <v>13.4335</v>
      </c>
      <c r="H1297" s="177">
        <v>9.4754000000000005</v>
      </c>
      <c r="I1297" s="177">
        <v>8.5340000000000007</v>
      </c>
      <c r="J1297" s="177">
        <v>8.4172999999999991</v>
      </c>
      <c r="K1297" s="177">
        <v>7.0042</v>
      </c>
      <c r="L1297" s="177">
        <v>6.0675999999999997</v>
      </c>
      <c r="M1297" s="177">
        <v>5.1668000000000003</v>
      </c>
      <c r="N1297" s="177">
        <v>4.8952</v>
      </c>
      <c r="O1297" s="177">
        <v>4.9608999999999996</v>
      </c>
      <c r="P1297" s="177">
        <v>1.8348</v>
      </c>
      <c r="Q1297" s="177">
        <v>5.3441000000000001</v>
      </c>
      <c r="R1297" s="177">
        <v>4.3068999999999997</v>
      </c>
      <c r="S1297" t="s">
        <v>1811</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1869</v>
      </c>
      <c r="C1298" s="173">
        <v>119680</v>
      </c>
      <c r="D1298" s="176"/>
      <c r="E1298" s="177"/>
      <c r="F1298" s="177"/>
      <c r="G1298" s="177"/>
      <c r="H1298" s="177"/>
      <c r="I1298" s="177"/>
      <c r="J1298" s="177"/>
      <c r="K1298" s="177"/>
      <c r="L1298" s="177"/>
      <c r="M1298" s="177"/>
      <c r="N1298" s="177"/>
      <c r="O1298" s="177"/>
      <c r="P1298" s="177"/>
      <c r="Q1298" s="177"/>
      <c r="R1298" s="177"/>
      <c r="S1298" t="s">
        <v>1811</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1870</v>
      </c>
      <c r="C1299" s="173">
        <v>105563</v>
      </c>
      <c r="D1299" s="176"/>
      <c r="E1299" s="177"/>
      <c r="F1299" s="177"/>
      <c r="G1299" s="177"/>
      <c r="H1299" s="177"/>
      <c r="I1299" s="177"/>
      <c r="J1299" s="177"/>
      <c r="K1299" s="177"/>
      <c r="L1299" s="177"/>
      <c r="M1299" s="177"/>
      <c r="N1299" s="177"/>
      <c r="O1299" s="177"/>
      <c r="P1299" s="177"/>
      <c r="Q1299" s="177"/>
      <c r="R1299" s="177"/>
      <c r="S1299" t="s">
        <v>1811</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44918</v>
      </c>
      <c r="E1300" s="177">
        <v>3288.3442</v>
      </c>
      <c r="F1300" s="177">
        <v>6.0114999999999998</v>
      </c>
      <c r="G1300" s="177">
        <v>5.5838999999999999</v>
      </c>
      <c r="H1300" s="177">
        <v>6.0312999999999999</v>
      </c>
      <c r="I1300" s="177">
        <v>5.6738999999999997</v>
      </c>
      <c r="J1300" s="177">
        <v>5.7893999999999997</v>
      </c>
      <c r="K1300" s="177">
        <v>5.6044</v>
      </c>
      <c r="L1300" s="177">
        <v>5.2930000000000001</v>
      </c>
      <c r="M1300" s="177">
        <v>4.1227</v>
      </c>
      <c r="N1300" s="177">
        <v>4.0308999999999999</v>
      </c>
      <c r="O1300" s="177">
        <v>5.01</v>
      </c>
      <c r="P1300" s="177">
        <v>4.9363000000000001</v>
      </c>
      <c r="Q1300" s="177">
        <v>7.1201999999999996</v>
      </c>
      <c r="R1300" s="177">
        <v>3.8279000000000001</v>
      </c>
      <c r="S1300" t="s">
        <v>1811</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1811</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44918</v>
      </c>
      <c r="E1302" s="177">
        <v>3351.75</v>
      </c>
      <c r="F1302" s="177">
        <v>6.3139000000000003</v>
      </c>
      <c r="G1302" s="177">
        <v>5.8865999999999996</v>
      </c>
      <c r="H1302" s="177">
        <v>6.3263999999999996</v>
      </c>
      <c r="I1302" s="177">
        <v>5.9558</v>
      </c>
      <c r="J1302" s="177">
        <v>6.0639000000000003</v>
      </c>
      <c r="K1302" s="177">
        <v>5.8983999999999996</v>
      </c>
      <c r="L1302" s="177">
        <v>5.5837000000000003</v>
      </c>
      <c r="M1302" s="177">
        <v>4.4169999999999998</v>
      </c>
      <c r="N1302" s="177">
        <v>4.3418000000000001</v>
      </c>
      <c r="O1302" s="177">
        <v>5.2561999999999998</v>
      </c>
      <c r="P1302" s="177">
        <v>5.1669999999999998</v>
      </c>
      <c r="Q1302" s="177">
        <v>6.9067999999999996</v>
      </c>
      <c r="R1302" s="177">
        <v>4.109</v>
      </c>
      <c r="S1302" t="s">
        <v>1811</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44918</v>
      </c>
      <c r="E1304" s="177">
        <v>2989.2862</v>
      </c>
      <c r="F1304" s="177">
        <v>5.8973000000000004</v>
      </c>
      <c r="G1304" s="177">
        <v>5.6905999999999999</v>
      </c>
      <c r="H1304" s="177">
        <v>5.7647000000000004</v>
      </c>
      <c r="I1304" s="177">
        <v>6.3715000000000002</v>
      </c>
      <c r="J1304" s="177">
        <v>6.2870999999999997</v>
      </c>
      <c r="K1304" s="177">
        <v>6.1252000000000004</v>
      </c>
      <c r="L1304" s="177">
        <v>5.6035000000000004</v>
      </c>
      <c r="M1304" s="177">
        <v>4.6769999999999996</v>
      </c>
      <c r="N1304" s="177">
        <v>4.5574000000000003</v>
      </c>
      <c r="O1304" s="177">
        <v>6.9741999999999997</v>
      </c>
      <c r="P1304" s="177">
        <v>4.7595999999999998</v>
      </c>
      <c r="Q1304" s="177">
        <v>6.7944000000000004</v>
      </c>
      <c r="R1304" s="177">
        <v>6.8026999999999997</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44918</v>
      </c>
      <c r="E1305" s="177">
        <v>2949.4753000000001</v>
      </c>
      <c r="F1305" s="177">
        <v>5.7874999999999996</v>
      </c>
      <c r="G1305" s="177">
        <v>5.5808</v>
      </c>
      <c r="H1305" s="177">
        <v>5.6546000000000003</v>
      </c>
      <c r="I1305" s="177">
        <v>6.2611999999999997</v>
      </c>
      <c r="J1305" s="177">
        <v>6.1764999999999999</v>
      </c>
      <c r="K1305" s="177">
        <v>6.0134999999999996</v>
      </c>
      <c r="L1305" s="177">
        <v>5.4904000000000002</v>
      </c>
      <c r="M1305" s="177">
        <v>4.5503999999999998</v>
      </c>
      <c r="N1305" s="177">
        <v>4.4223999999999997</v>
      </c>
      <c r="O1305" s="177">
        <v>6.8575999999999997</v>
      </c>
      <c r="P1305" s="177">
        <v>4.6319999999999997</v>
      </c>
      <c r="Q1305" s="177">
        <v>7.1418999999999997</v>
      </c>
      <c r="R1305" s="177">
        <v>6.6727999999999996</v>
      </c>
    </row>
    <row r="1306" spans="1:34" x14ac:dyDescent="0.3">
      <c r="A1306" s="178" t="s">
        <v>27</v>
      </c>
      <c r="B1306" s="173"/>
      <c r="C1306" s="173"/>
      <c r="D1306" s="173"/>
      <c r="E1306" s="173"/>
      <c r="F1306" s="179">
        <v>6.4734804347826076</v>
      </c>
      <c r="G1306" s="179">
        <v>6.4208565217391289</v>
      </c>
      <c r="H1306" s="179">
        <v>6.3970456521739116</v>
      </c>
      <c r="I1306" s="179">
        <v>6.9602500000000012</v>
      </c>
      <c r="J1306" s="179">
        <v>7.0656130434782591</v>
      </c>
      <c r="K1306" s="179">
        <v>6.883419565217392</v>
      </c>
      <c r="L1306" s="179">
        <v>5.1632086956521741</v>
      </c>
      <c r="M1306" s="179">
        <v>4.3507434782608705</v>
      </c>
      <c r="N1306" s="179">
        <v>4.3146333333333331</v>
      </c>
      <c r="O1306" s="179">
        <v>5.4146547619047611</v>
      </c>
      <c r="P1306" s="179">
        <v>5.5176738095238109</v>
      </c>
      <c r="Q1306" s="179">
        <v>6.7606630434782611</v>
      </c>
      <c r="R1306" s="179">
        <v>4.1399714285714291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5.8817000000000004</v>
      </c>
      <c r="G1307" s="179">
        <v>5.5823499999999999</v>
      </c>
      <c r="H1307" s="179">
        <v>5.5982500000000002</v>
      </c>
      <c r="I1307" s="179">
        <v>6.2686999999999999</v>
      </c>
      <c r="J1307" s="179">
        <v>6.3307500000000001</v>
      </c>
      <c r="K1307" s="179">
        <v>6.18635</v>
      </c>
      <c r="L1307" s="179">
        <v>5.5004000000000008</v>
      </c>
      <c r="M1307" s="179">
        <v>4.4090499999999997</v>
      </c>
      <c r="N1307" s="179">
        <v>4.32545</v>
      </c>
      <c r="O1307" s="179">
        <v>5.1407499999999997</v>
      </c>
      <c r="P1307" s="179">
        <v>5.9532500000000006</v>
      </c>
      <c r="Q1307" s="179">
        <v>7.1726999999999999</v>
      </c>
      <c r="R1307" s="179">
        <v>4.0447500000000005</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44918</v>
      </c>
      <c r="E1310" s="177">
        <v>33.5518</v>
      </c>
      <c r="F1310" s="177">
        <v>-51.275300000000001</v>
      </c>
      <c r="G1310" s="177">
        <v>-16.5855</v>
      </c>
      <c r="H1310" s="177">
        <v>-6.2865000000000002</v>
      </c>
      <c r="I1310" s="177">
        <v>2.8393000000000002</v>
      </c>
      <c r="J1310" s="177">
        <v>5.3943000000000003</v>
      </c>
      <c r="K1310" s="177">
        <v>7.9600999999999997</v>
      </c>
      <c r="L1310" s="177">
        <v>39.449199999999998</v>
      </c>
      <c r="M1310" s="177">
        <v>26.553100000000001</v>
      </c>
      <c r="N1310" s="177">
        <v>25.485900000000001</v>
      </c>
      <c r="O1310" s="177">
        <v>13.8028</v>
      </c>
      <c r="P1310" s="177">
        <v>8.5541999999999998</v>
      </c>
      <c r="Q1310" s="177">
        <v>9.5860000000000003</v>
      </c>
      <c r="R1310" s="177">
        <v>16.325299999999999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44918</v>
      </c>
      <c r="E1311" s="177">
        <v>31.412600000000001</v>
      </c>
      <c r="F1311" s="177">
        <v>-51.981400000000001</v>
      </c>
      <c r="G1311" s="177">
        <v>-17.2499</v>
      </c>
      <c r="H1311" s="177">
        <v>-6.9790000000000001</v>
      </c>
      <c r="I1311" s="177">
        <v>2.1347999999999998</v>
      </c>
      <c r="J1311" s="177">
        <v>4.6890999999999998</v>
      </c>
      <c r="K1311" s="177">
        <v>7.2472000000000003</v>
      </c>
      <c r="L1311" s="177">
        <v>38.6126</v>
      </c>
      <c r="M1311" s="177">
        <v>25.639600000000002</v>
      </c>
      <c r="N1311" s="177">
        <v>24.555299999999999</v>
      </c>
      <c r="O1311" s="177">
        <v>13.0243</v>
      </c>
      <c r="P1311" s="177">
        <v>7.8033000000000001</v>
      </c>
      <c r="Q1311" s="177">
        <v>8.6768000000000001</v>
      </c>
      <c r="R1311" s="177">
        <v>15.5769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44918</v>
      </c>
      <c r="E1314" s="177">
        <v>24.7502</v>
      </c>
      <c r="F1314" s="177">
        <v>-2.8018000000000001</v>
      </c>
      <c r="G1314" s="177">
        <v>0.78659999999999997</v>
      </c>
      <c r="H1314" s="177">
        <v>0.46350000000000002</v>
      </c>
      <c r="I1314" s="177">
        <v>5.2987000000000002</v>
      </c>
      <c r="J1314" s="177">
        <v>6.2008000000000001</v>
      </c>
      <c r="K1314" s="177">
        <v>7.5353000000000003</v>
      </c>
      <c r="L1314" s="177">
        <v>7.3643000000000001</v>
      </c>
      <c r="M1314" s="177">
        <v>4.6628999999999996</v>
      </c>
      <c r="N1314" s="177">
        <v>4.5255999999999998</v>
      </c>
      <c r="O1314" s="177">
        <v>7.2252999999999998</v>
      </c>
      <c r="P1314" s="177">
        <v>7.3463000000000003</v>
      </c>
      <c r="Q1314" s="177">
        <v>8.6189</v>
      </c>
      <c r="R1314" s="177">
        <v>5.3297999999999996</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44918</v>
      </c>
      <c r="E1315" s="177">
        <v>22.904</v>
      </c>
      <c r="F1315" s="177">
        <v>-3.5055999999999998</v>
      </c>
      <c r="G1315" s="177">
        <v>5.3100000000000001E-2</v>
      </c>
      <c r="H1315" s="177">
        <v>-0.2276</v>
      </c>
      <c r="I1315" s="177">
        <v>4.6181999999999999</v>
      </c>
      <c r="J1315" s="177">
        <v>5.5175000000000001</v>
      </c>
      <c r="K1315" s="177">
        <v>6.8285</v>
      </c>
      <c r="L1315" s="177">
        <v>6.6471999999999998</v>
      </c>
      <c r="M1315" s="177">
        <v>3.9529000000000001</v>
      </c>
      <c r="N1315" s="177">
        <v>3.8104</v>
      </c>
      <c r="O1315" s="177">
        <v>6.4805000000000001</v>
      </c>
      <c r="P1315" s="177">
        <v>6.6090999999999998</v>
      </c>
      <c r="Q1315" s="177">
        <v>8.0176999999999996</v>
      </c>
      <c r="R1315" s="177">
        <v>4.5982000000000003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1929</v>
      </c>
      <c r="C1316" s="173">
        <v>150241</v>
      </c>
      <c r="D1316" s="176">
        <v>44918</v>
      </c>
      <c r="E1316" s="177">
        <v>16.676500000000001</v>
      </c>
      <c r="F1316" s="177">
        <v>-16.6266</v>
      </c>
      <c r="G1316" s="177">
        <v>-8.3842999999999996</v>
      </c>
      <c r="H1316" s="177">
        <v>-2.0003000000000002</v>
      </c>
      <c r="I1316" s="177">
        <v>4.7770000000000001</v>
      </c>
      <c r="J1316" s="177">
        <v>6.7271000000000001</v>
      </c>
      <c r="K1316" s="177">
        <v>7.6897000000000002</v>
      </c>
      <c r="L1316" s="177">
        <v>7.9367000000000001</v>
      </c>
      <c r="M1316" s="177">
        <v>3.4626000000000001</v>
      </c>
      <c r="N1316" s="177">
        <v>3.1132</v>
      </c>
      <c r="O1316" s="177">
        <v>4.7587000000000002</v>
      </c>
      <c r="P1316" s="177">
        <v>3.4260000000000002</v>
      </c>
      <c r="Q1316" s="177">
        <v>5.9703999999999997</v>
      </c>
      <c r="R1316" s="177">
        <v>3.1132</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1949</v>
      </c>
      <c r="C1317" s="173">
        <v>150240</v>
      </c>
      <c r="D1317" s="176">
        <v>44918</v>
      </c>
      <c r="E1317" s="177">
        <v>15.7089</v>
      </c>
      <c r="F1317" s="177">
        <v>-16.721699999999998</v>
      </c>
      <c r="G1317" s="177">
        <v>-8.5909999999999993</v>
      </c>
      <c r="H1317" s="177">
        <v>-2.2562000000000002</v>
      </c>
      <c r="I1317" s="177">
        <v>4.5054999999999996</v>
      </c>
      <c r="J1317" s="177">
        <v>6.4546999999999999</v>
      </c>
      <c r="K1317" s="177">
        <v>7.4088000000000003</v>
      </c>
      <c r="L1317" s="177">
        <v>7.6478999999999999</v>
      </c>
      <c r="M1317" s="177">
        <v>3.1280999999999999</v>
      </c>
      <c r="N1317" s="177">
        <v>2.7248999999999999</v>
      </c>
      <c r="O1317" s="177">
        <v>4.2595999999999998</v>
      </c>
      <c r="P1317" s="177">
        <v>2.8317999999999999</v>
      </c>
      <c r="Q1317" s="177">
        <v>5.2539999999999996</v>
      </c>
      <c r="R1317" s="177">
        <v>2.6278999999999999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1947</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1948</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44918</v>
      </c>
      <c r="E1320" s="177">
        <v>71.061000000000007</v>
      </c>
      <c r="F1320" s="177">
        <v>-15.4541</v>
      </c>
      <c r="G1320" s="177">
        <v>-6.0237999999999996</v>
      </c>
      <c r="H1320" s="177">
        <v>-0.68230000000000002</v>
      </c>
      <c r="I1320" s="177">
        <v>3.8542999999999998</v>
      </c>
      <c r="J1320" s="177">
        <v>5.6642999999999999</v>
      </c>
      <c r="K1320" s="177">
        <v>8.0498999999999992</v>
      </c>
      <c r="L1320" s="177">
        <v>6.8758999999999997</v>
      </c>
      <c r="M1320" s="177">
        <v>3.2448000000000001</v>
      </c>
      <c r="N1320" s="177">
        <v>3.1595</v>
      </c>
      <c r="O1320" s="177">
        <v>5.7462</v>
      </c>
      <c r="P1320" s="177">
        <v>4.9321000000000002</v>
      </c>
      <c r="Q1320" s="177">
        <v>6.8894000000000002</v>
      </c>
      <c r="R1320" s="177">
        <v>3.6166999999999998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44918</v>
      </c>
      <c r="E1321" s="177">
        <v>67.5274</v>
      </c>
      <c r="F1321" s="177">
        <v>-15.776400000000001</v>
      </c>
      <c r="G1321" s="177">
        <v>-6.3567999999999998</v>
      </c>
      <c r="H1321" s="177">
        <v>-1.0190999999999999</v>
      </c>
      <c r="I1321" s="177">
        <v>3.5143</v>
      </c>
      <c r="J1321" s="177">
        <v>5.3220999999999998</v>
      </c>
      <c r="K1321" s="177">
        <v>7.7065999999999999</v>
      </c>
      <c r="L1321" s="177">
        <v>6.5317999999999996</v>
      </c>
      <c r="M1321" s="177">
        <v>2.9074</v>
      </c>
      <c r="N1321" s="177">
        <v>2.8104</v>
      </c>
      <c r="O1321" s="177">
        <v>5.3677000000000001</v>
      </c>
      <c r="P1321" s="177">
        <v>4.5251999999999999</v>
      </c>
      <c r="Q1321" s="177">
        <v>7.7247000000000003</v>
      </c>
      <c r="R1321" s="177">
        <v>3.2456</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1748</v>
      </c>
      <c r="C1322" s="173"/>
      <c r="D1322" s="176">
        <v>44918</v>
      </c>
      <c r="E1322" s="177">
        <v>67.5274</v>
      </c>
      <c r="F1322" s="177">
        <v>-15.776400000000001</v>
      </c>
      <c r="G1322" s="177">
        <v>-6.3567999999999998</v>
      </c>
      <c r="H1322" s="177">
        <v>-1.0190999999999999</v>
      </c>
      <c r="I1322" s="177">
        <v>3.5143</v>
      </c>
      <c r="J1322" s="177">
        <v>5.3220999999999998</v>
      </c>
      <c r="K1322" s="177">
        <v>7.7065999999999999</v>
      </c>
      <c r="L1322" s="177">
        <v>6.5317999999999996</v>
      </c>
      <c r="M1322" s="177">
        <v>2.9074</v>
      </c>
      <c r="N1322" s="177">
        <v>2.8104</v>
      </c>
      <c r="O1322" s="177">
        <v>5.3677000000000001</v>
      </c>
      <c r="P1322" s="177">
        <v>4.5251999999999999</v>
      </c>
      <c r="Q1322" s="177">
        <v>7.7247000000000003</v>
      </c>
      <c r="R1322" s="177">
        <v>3.2456</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1653</v>
      </c>
      <c r="C1325" s="173">
        <v>147968</v>
      </c>
      <c r="D1325" s="176">
        <v>44918</v>
      </c>
      <c r="E1325" s="177">
        <v>0.4929</v>
      </c>
      <c r="F1325" s="177">
        <v>14.8163</v>
      </c>
      <c r="G1325" s="177">
        <v>14.8284</v>
      </c>
      <c r="H1325" s="177">
        <v>14.852499999999999</v>
      </c>
      <c r="I1325" s="177">
        <v>14.8949</v>
      </c>
      <c r="J1325" s="177">
        <v>14.7399</v>
      </c>
      <c r="K1325" s="177">
        <v>15.1151</v>
      </c>
      <c r="L1325" s="177">
        <v>-0.56489999999999996</v>
      </c>
      <c r="M1325" s="177">
        <v>3.3685999999999998</v>
      </c>
      <c r="N1325" s="177"/>
      <c r="O1325" s="177"/>
      <c r="P1325" s="177"/>
      <c r="Q1325" s="177">
        <v>3.9236</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1654</v>
      </c>
      <c r="C1326" s="173">
        <v>147966</v>
      </c>
      <c r="D1326" s="176">
        <v>44918</v>
      </c>
      <c r="E1326" s="177">
        <v>0.52110000000000001</v>
      </c>
      <c r="F1326" s="177">
        <v>14.014200000000001</v>
      </c>
      <c r="G1326" s="177">
        <v>14.025</v>
      </c>
      <c r="H1326" s="177">
        <v>14.0466</v>
      </c>
      <c r="I1326" s="177">
        <v>14.590299999999999</v>
      </c>
      <c r="J1326" s="177">
        <v>14.6501</v>
      </c>
      <c r="K1326" s="177">
        <v>15.0951</v>
      </c>
      <c r="L1326" s="177">
        <v>-0.57250000000000001</v>
      </c>
      <c r="M1326" s="177">
        <v>3.3422999999999998</v>
      </c>
      <c r="N1326" s="177"/>
      <c r="O1326" s="177"/>
      <c r="P1326" s="177"/>
      <c r="Q1326" s="177">
        <v>3.9312999999999998</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44918</v>
      </c>
      <c r="E1329" s="177">
        <v>46.664000000000001</v>
      </c>
      <c r="F1329" s="177">
        <v>-5.3963000000000001</v>
      </c>
      <c r="G1329" s="177">
        <v>0.41720000000000002</v>
      </c>
      <c r="H1329" s="177">
        <v>1.1065</v>
      </c>
      <c r="I1329" s="177">
        <v>4.3034999999999997</v>
      </c>
      <c r="J1329" s="177">
        <v>6.1055000000000001</v>
      </c>
      <c r="K1329" s="177">
        <v>7.3811</v>
      </c>
      <c r="L1329" s="177">
        <v>6.9569999999999999</v>
      </c>
      <c r="M1329" s="177">
        <v>2.8961999999999999</v>
      </c>
      <c r="N1329" s="177">
        <v>2.8774999999999999</v>
      </c>
      <c r="O1329" s="177">
        <v>5.9615999999999998</v>
      </c>
      <c r="P1329" s="177">
        <v>6.4729999999999999</v>
      </c>
      <c r="Q1329" s="177">
        <v>7.6523000000000003</v>
      </c>
      <c r="R1329" s="177">
        <v>4.0125999999999999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44918</v>
      </c>
      <c r="E1330" s="177">
        <v>49.779400000000003</v>
      </c>
      <c r="F1330" s="177">
        <v>-4.7653999999999996</v>
      </c>
      <c r="G1330" s="177">
        <v>1.1244000000000001</v>
      </c>
      <c r="H1330" s="177">
        <v>1.8128</v>
      </c>
      <c r="I1330" s="177">
        <v>5.0113000000000003</v>
      </c>
      <c r="J1330" s="177">
        <v>6.8179999999999996</v>
      </c>
      <c r="K1330" s="177">
        <v>8.1204000000000001</v>
      </c>
      <c r="L1330" s="177">
        <v>7.7038000000000002</v>
      </c>
      <c r="M1330" s="177">
        <v>3.6122999999999998</v>
      </c>
      <c r="N1330" s="177">
        <v>3.5964</v>
      </c>
      <c r="O1330" s="177">
        <v>6.7751999999999999</v>
      </c>
      <c r="P1330" s="177">
        <v>7.3056000000000001</v>
      </c>
      <c r="Q1330" s="177">
        <v>8.1953999999999994</v>
      </c>
      <c r="R1330" s="177">
        <v>4.7831999999999999</v>
      </c>
      <c r="S1330" t="s">
        <v>1810</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2048</v>
      </c>
      <c r="C1331" s="173">
        <v>151146</v>
      </c>
      <c r="D1331" s="176">
        <v>44918</v>
      </c>
      <c r="E1331" s="177">
        <v>18.034300000000002</v>
      </c>
      <c r="F1331" s="177">
        <v>-8.7007999999999992</v>
      </c>
      <c r="G1331" s="177">
        <v>0.4723</v>
      </c>
      <c r="H1331" s="177">
        <v>5.7799999999999997E-2</v>
      </c>
      <c r="I1331" s="177">
        <v>5.2003000000000004</v>
      </c>
      <c r="J1331" s="177">
        <v>6.3202999999999996</v>
      </c>
      <c r="K1331" s="177">
        <v>8.1396999999999995</v>
      </c>
      <c r="L1331" s="177">
        <v>7.4385000000000003</v>
      </c>
      <c r="M1331" s="177">
        <v>3.3548</v>
      </c>
      <c r="N1331" s="177">
        <v>3.4599000000000002</v>
      </c>
      <c r="O1331" s="177">
        <v>6.5323000000000002</v>
      </c>
      <c r="P1331" s="177">
        <v>6.6018999999999997</v>
      </c>
      <c r="Q1331" s="177">
        <v>7.7571000000000003</v>
      </c>
      <c r="R1331" s="177">
        <v>4.625</v>
      </c>
      <c r="S1331" t="s">
        <v>1810</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2049</v>
      </c>
      <c r="C1332" s="173">
        <v>151149</v>
      </c>
      <c r="D1332" s="176">
        <v>44918</v>
      </c>
      <c r="E1332" s="177">
        <v>16.819900000000001</v>
      </c>
      <c r="F1332" s="177">
        <v>-9.5457000000000001</v>
      </c>
      <c r="G1332" s="177">
        <v>-0.434</v>
      </c>
      <c r="H1332" s="177">
        <v>-0.83689999999999998</v>
      </c>
      <c r="I1332" s="177">
        <v>4.3007</v>
      </c>
      <c r="J1332" s="177">
        <v>5.4275000000000002</v>
      </c>
      <c r="K1332" s="177">
        <v>7.2320000000000002</v>
      </c>
      <c r="L1332" s="177">
        <v>6.5183999999999997</v>
      </c>
      <c r="M1332" s="177">
        <v>2.448</v>
      </c>
      <c r="N1332" s="177">
        <v>2.5459999999999998</v>
      </c>
      <c r="O1332" s="177">
        <v>5.5635000000000003</v>
      </c>
      <c r="P1332" s="177">
        <v>5.6528999999999998</v>
      </c>
      <c r="Q1332" s="177">
        <v>6.8094999999999999</v>
      </c>
      <c r="R1332" s="177">
        <v>3.6924999999999999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44918</v>
      </c>
      <c r="E1333" s="177">
        <v>36.932400000000001</v>
      </c>
      <c r="F1333" s="177">
        <v>-6.0275999999999996</v>
      </c>
      <c r="G1333" s="177">
        <v>-1.6798999999999999</v>
      </c>
      <c r="H1333" s="177">
        <v>1.1437999999999999</v>
      </c>
      <c r="I1333" s="177">
        <v>4.8162000000000003</v>
      </c>
      <c r="J1333" s="177">
        <v>5.8423999999999996</v>
      </c>
      <c r="K1333" s="177">
        <v>7.1081000000000003</v>
      </c>
      <c r="L1333" s="177">
        <v>7.4318</v>
      </c>
      <c r="M1333" s="177">
        <v>4.5796000000000001</v>
      </c>
      <c r="N1333" s="177">
        <v>4.1153000000000004</v>
      </c>
      <c r="O1333" s="177">
        <v>6.6767000000000003</v>
      </c>
      <c r="P1333" s="177">
        <v>6.8170999999999999</v>
      </c>
      <c r="Q1333" s="177">
        <v>7.4078999999999997</v>
      </c>
      <c r="R1333" s="177">
        <v>4.8940000000000001</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44918</v>
      </c>
      <c r="E1334" s="177">
        <v>39.903700000000001</v>
      </c>
      <c r="F1334" s="177">
        <v>-5.3959000000000001</v>
      </c>
      <c r="G1334" s="177">
        <v>-1.0670999999999999</v>
      </c>
      <c r="H1334" s="177">
        <v>1.7777000000000001</v>
      </c>
      <c r="I1334" s="177">
        <v>5.4603999999999999</v>
      </c>
      <c r="J1334" s="177">
        <v>6.4923000000000002</v>
      </c>
      <c r="K1334" s="177">
        <v>7.7645999999999997</v>
      </c>
      <c r="L1334" s="177">
        <v>8.1006</v>
      </c>
      <c r="M1334" s="177">
        <v>5.27</v>
      </c>
      <c r="N1334" s="177">
        <v>4.8254999999999999</v>
      </c>
      <c r="O1334" s="177">
        <v>7.3952</v>
      </c>
      <c r="P1334" s="177">
        <v>7.5583999999999998</v>
      </c>
      <c r="Q1334" s="177">
        <v>8.5510999999999999</v>
      </c>
      <c r="R1334" s="177">
        <v>5.6243999999999996</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44918</v>
      </c>
      <c r="E1335" s="177">
        <v>40.914200000000001</v>
      </c>
      <c r="F1335" s="177">
        <v>-10.078099999999999</v>
      </c>
      <c r="G1335" s="177">
        <v>-3.3891</v>
      </c>
      <c r="H1335" s="177">
        <v>-1.1213</v>
      </c>
      <c r="I1335" s="177">
        <v>4.8582999999999998</v>
      </c>
      <c r="J1335" s="177">
        <v>5.7544000000000004</v>
      </c>
      <c r="K1335" s="177">
        <v>8.6732999999999993</v>
      </c>
      <c r="L1335" s="177">
        <v>6.1311999999999998</v>
      </c>
      <c r="M1335" s="177">
        <v>1.3955</v>
      </c>
      <c r="N1335" s="177">
        <v>1.9849000000000001</v>
      </c>
      <c r="O1335" s="177">
        <v>5.4852999999999996</v>
      </c>
      <c r="P1335" s="177">
        <v>6.6037999999999997</v>
      </c>
      <c r="Q1335" s="177">
        <v>7.6140999999999996</v>
      </c>
      <c r="R1335" s="177">
        <v>2.6455000000000002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44918</v>
      </c>
      <c r="E1336" s="177">
        <v>38.220999999999997</v>
      </c>
      <c r="F1336" s="177">
        <v>-10.788</v>
      </c>
      <c r="G1336" s="177">
        <v>-4.0731999999999999</v>
      </c>
      <c r="H1336" s="177">
        <v>-1.8273999999999999</v>
      </c>
      <c r="I1336" s="177">
        <v>4.1471</v>
      </c>
      <c r="J1336" s="177">
        <v>5.0407999999999999</v>
      </c>
      <c r="K1336" s="177">
        <v>7.9485000000000001</v>
      </c>
      <c r="L1336" s="177">
        <v>5.4020999999999999</v>
      </c>
      <c r="M1336" s="177">
        <v>0.67989999999999995</v>
      </c>
      <c r="N1336" s="177">
        <v>1.2603</v>
      </c>
      <c r="O1336" s="177">
        <v>4.7576999999999998</v>
      </c>
      <c r="P1336" s="177">
        <v>5.8849</v>
      </c>
      <c r="Q1336" s="177">
        <v>7.1276000000000002</v>
      </c>
      <c r="R1336" s="177">
        <v>1.9262999999999999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44918</v>
      </c>
      <c r="E1339" s="177">
        <v>18.7379</v>
      </c>
      <c r="F1339" s="177">
        <v>-36.000999999999998</v>
      </c>
      <c r="G1339" s="177">
        <v>-12.259600000000001</v>
      </c>
      <c r="H1339" s="177">
        <v>-4.2263000000000002</v>
      </c>
      <c r="I1339" s="177">
        <v>0.16700000000000001</v>
      </c>
      <c r="J1339" s="177">
        <v>4.8632</v>
      </c>
      <c r="K1339" s="177">
        <v>6.3007999999999997</v>
      </c>
      <c r="L1339" s="177">
        <v>6.5603999999999996</v>
      </c>
      <c r="M1339" s="177">
        <v>2.8656000000000001</v>
      </c>
      <c r="N1339" s="177">
        <v>3.0897000000000001</v>
      </c>
      <c r="O1339" s="177">
        <v>5.4654999999999996</v>
      </c>
      <c r="P1339" s="177">
        <v>5.7384000000000004</v>
      </c>
      <c r="Q1339" s="177">
        <v>7.4279000000000002</v>
      </c>
      <c r="R1339" s="177">
        <v>4.0012999999999996</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44918</v>
      </c>
      <c r="E1340" s="177">
        <v>20.324200000000001</v>
      </c>
      <c r="F1340" s="177">
        <v>-34.9863</v>
      </c>
      <c r="G1340" s="177">
        <v>-11.2438</v>
      </c>
      <c r="H1340" s="177">
        <v>-3.1793</v>
      </c>
      <c r="I1340" s="177">
        <v>1.2063999999999999</v>
      </c>
      <c r="J1340" s="177">
        <v>5.9009999999999998</v>
      </c>
      <c r="K1340" s="177">
        <v>7.335</v>
      </c>
      <c r="L1340" s="177">
        <v>7.6242000000000001</v>
      </c>
      <c r="M1340" s="177">
        <v>3.9481000000000002</v>
      </c>
      <c r="N1340" s="177">
        <v>4.1993999999999998</v>
      </c>
      <c r="O1340" s="177">
        <v>6.5231000000000003</v>
      </c>
      <c r="P1340" s="177">
        <v>6.7038000000000002</v>
      </c>
      <c r="Q1340" s="177">
        <v>8.4285999999999994</v>
      </c>
      <c r="R1340" s="177">
        <v>5.0791000000000004</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44918</v>
      </c>
      <c r="E1341" s="177">
        <v>12.776400000000001</v>
      </c>
      <c r="F1341" s="177">
        <v>-3.4279000000000002</v>
      </c>
      <c r="G1341" s="177">
        <v>10.579499999999999</v>
      </c>
      <c r="H1341" s="177">
        <v>5.1064999999999996</v>
      </c>
      <c r="I1341" s="177">
        <v>7.3669000000000002</v>
      </c>
      <c r="J1341" s="177">
        <v>7.3963000000000001</v>
      </c>
      <c r="K1341" s="177">
        <v>7.0926</v>
      </c>
      <c r="L1341" s="177">
        <v>5.3803999999999998</v>
      </c>
      <c r="M1341" s="177">
        <v>2.0068000000000001</v>
      </c>
      <c r="N1341" s="177">
        <v>2.2267000000000001</v>
      </c>
      <c r="O1341" s="177">
        <v>-2.7671000000000001</v>
      </c>
      <c r="P1341" s="177">
        <v>-1.5015000000000001</v>
      </c>
      <c r="Q1341" s="177">
        <v>2.9249999999999998</v>
      </c>
      <c r="R1341" s="177">
        <v>9.7203999999999997</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44918</v>
      </c>
      <c r="E1342" s="177">
        <v>13.6486</v>
      </c>
      <c r="F1342" s="177">
        <v>-2.6741000000000001</v>
      </c>
      <c r="G1342" s="177">
        <v>11.063700000000001</v>
      </c>
      <c r="H1342" s="177">
        <v>5.6603000000000003</v>
      </c>
      <c r="I1342" s="177">
        <v>7.9130000000000003</v>
      </c>
      <c r="J1342" s="177">
        <v>7.9405999999999999</v>
      </c>
      <c r="K1342" s="177">
        <v>7.6517999999999997</v>
      </c>
      <c r="L1342" s="177">
        <v>5.9459</v>
      </c>
      <c r="M1342" s="177">
        <v>2.5663999999999998</v>
      </c>
      <c r="N1342" s="177">
        <v>2.7902999999999998</v>
      </c>
      <c r="O1342" s="177">
        <v>-2.2103999999999999</v>
      </c>
      <c r="P1342" s="177">
        <v>-0.79190000000000005</v>
      </c>
      <c r="Q1342" s="177">
        <v>3.7277999999999998</v>
      </c>
      <c r="R1342" s="177">
        <v>10.3239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44918</v>
      </c>
      <c r="E1347" s="177">
        <v>45.019500000000001</v>
      </c>
      <c r="F1347" s="177">
        <v>3.6488</v>
      </c>
      <c r="G1347" s="177">
        <v>-0.18920000000000001</v>
      </c>
      <c r="H1347" s="177">
        <v>1.9001999999999999</v>
      </c>
      <c r="I1347" s="177">
        <v>5.8448000000000002</v>
      </c>
      <c r="J1347" s="177">
        <v>6.7012</v>
      </c>
      <c r="K1347" s="177">
        <v>8.2795000000000005</v>
      </c>
      <c r="L1347" s="177">
        <v>7.3292999999999999</v>
      </c>
      <c r="M1347" s="177">
        <v>4.0768000000000004</v>
      </c>
      <c r="N1347" s="177">
        <v>3.9561999999999999</v>
      </c>
      <c r="O1347" s="177">
        <v>7.0651000000000002</v>
      </c>
      <c r="P1347" s="177">
        <v>7.8613</v>
      </c>
      <c r="Q1347" s="177">
        <v>9.1350999999999996</v>
      </c>
      <c r="R1347" s="177">
        <v>4.2679999999999998</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44918</v>
      </c>
      <c r="E1348" s="177">
        <v>42.207799999999999</v>
      </c>
      <c r="F1348" s="177">
        <v>3.1133999999999999</v>
      </c>
      <c r="G1348" s="177">
        <v>-0.72060000000000002</v>
      </c>
      <c r="H1348" s="177">
        <v>1.3715999999999999</v>
      </c>
      <c r="I1348" s="177">
        <v>5.3167999999999997</v>
      </c>
      <c r="J1348" s="177">
        <v>6.1680999999999999</v>
      </c>
      <c r="K1348" s="177">
        <v>7.7393999999999998</v>
      </c>
      <c r="L1348" s="177">
        <v>6.7866</v>
      </c>
      <c r="M1348" s="177">
        <v>3.5360999999999998</v>
      </c>
      <c r="N1348" s="177">
        <v>3.4102000000000001</v>
      </c>
      <c r="O1348" s="177">
        <v>6.5213000000000001</v>
      </c>
      <c r="P1348" s="177">
        <v>7.2659000000000002</v>
      </c>
      <c r="Q1348" s="177">
        <v>7.8117000000000001</v>
      </c>
      <c r="R1348" s="177">
        <v>3.7094999999999998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44918</v>
      </c>
      <c r="E1349" s="177">
        <v>59.336599999999997</v>
      </c>
      <c r="F1349" s="177">
        <v>-8.1180000000000003</v>
      </c>
      <c r="G1349" s="177">
        <v>-2.2961</v>
      </c>
      <c r="H1349" s="177">
        <v>-1.5286</v>
      </c>
      <c r="I1349" s="177">
        <v>2.4628999999999999</v>
      </c>
      <c r="J1349" s="177">
        <v>3.9620000000000002</v>
      </c>
      <c r="K1349" s="177">
        <v>6.2172000000000001</v>
      </c>
      <c r="L1349" s="177">
        <v>4.7305000000000001</v>
      </c>
      <c r="M1349" s="177">
        <v>0.60719999999999996</v>
      </c>
      <c r="N1349" s="177">
        <v>0.62409999999999999</v>
      </c>
      <c r="O1349" s="177">
        <v>2.8936999999999999</v>
      </c>
      <c r="P1349" s="177">
        <v>4.2404999999999999</v>
      </c>
      <c r="Q1349" s="177">
        <v>7.3731</v>
      </c>
      <c r="R1349" s="177">
        <v>1.2361</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44918</v>
      </c>
      <c r="E1350" s="177">
        <v>64.835499999999996</v>
      </c>
      <c r="F1350" s="177">
        <v>-7.0919999999999996</v>
      </c>
      <c r="G1350" s="177">
        <v>-1.2572000000000001</v>
      </c>
      <c r="H1350" s="177">
        <v>-0.49049999999999999</v>
      </c>
      <c r="I1350" s="177">
        <v>3.5030999999999999</v>
      </c>
      <c r="J1350" s="177">
        <v>5.0026999999999999</v>
      </c>
      <c r="K1350" s="177">
        <v>7.2710999999999997</v>
      </c>
      <c r="L1350" s="177">
        <v>5.7948000000000004</v>
      </c>
      <c r="M1350" s="177">
        <v>1.6218999999999999</v>
      </c>
      <c r="N1350" s="177">
        <v>1.6428</v>
      </c>
      <c r="O1350" s="177">
        <v>3.8980999999999999</v>
      </c>
      <c r="P1350" s="177">
        <v>5.2460000000000004</v>
      </c>
      <c r="Q1350" s="177">
        <v>6.8929999999999998</v>
      </c>
      <c r="R1350" s="177">
        <v>2.2706</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1749</v>
      </c>
      <c r="C1355" s="173">
        <v>148479</v>
      </c>
      <c r="D1355" s="176">
        <v>44918</v>
      </c>
      <c r="E1355" s="177">
        <v>10.818199999999999</v>
      </c>
      <c r="F1355" s="177">
        <v>-12.142200000000001</v>
      </c>
      <c r="G1355" s="177">
        <v>-2.3613</v>
      </c>
      <c r="H1355" s="177">
        <v>-0.1928</v>
      </c>
      <c r="I1355" s="177">
        <v>4.5385999999999997</v>
      </c>
      <c r="J1355" s="177">
        <v>5.4790999999999999</v>
      </c>
      <c r="K1355" s="177">
        <v>7.4394999999999998</v>
      </c>
      <c r="L1355" s="177">
        <v>5.9074999999999998</v>
      </c>
      <c r="M1355" s="177">
        <v>1.2583</v>
      </c>
      <c r="N1355" s="177">
        <v>1.5784</v>
      </c>
      <c r="O1355" s="177"/>
      <c r="P1355" s="177"/>
      <c r="Q1355" s="177">
        <v>3.5190000000000001</v>
      </c>
      <c r="R1355" s="177">
        <v>2.6332</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1750</v>
      </c>
      <c r="C1356" s="173">
        <v>148477</v>
      </c>
      <c r="D1356" s="176">
        <v>44918</v>
      </c>
      <c r="E1356" s="177">
        <v>10.729699999999999</v>
      </c>
      <c r="F1356" s="177">
        <v>-12.2423</v>
      </c>
      <c r="G1356" s="177">
        <v>-2.3807999999999998</v>
      </c>
      <c r="H1356" s="177">
        <v>-0.29160000000000003</v>
      </c>
      <c r="I1356" s="177">
        <v>4.4542000000000002</v>
      </c>
      <c r="J1356" s="177">
        <v>5.3186</v>
      </c>
      <c r="K1356" s="177">
        <v>7.1958000000000002</v>
      </c>
      <c r="L1356" s="177">
        <v>5.6447000000000003</v>
      </c>
      <c r="M1356" s="177">
        <v>1.0045999999999999</v>
      </c>
      <c r="N1356" s="177">
        <v>1.3689</v>
      </c>
      <c r="O1356" s="177"/>
      <c r="P1356" s="177"/>
      <c r="Q1356" s="177">
        <v>3.1457000000000002</v>
      </c>
      <c r="R1356" s="177">
        <v>2.2928000000000002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44918</v>
      </c>
      <c r="E1361" s="177">
        <v>16.1297</v>
      </c>
      <c r="F1361" s="177">
        <v>-12.667899999999999</v>
      </c>
      <c r="G1361" s="177">
        <v>1.2070000000000001</v>
      </c>
      <c r="H1361" s="177">
        <v>1.2934000000000001</v>
      </c>
      <c r="I1361" s="177">
        <v>3.6743000000000001</v>
      </c>
      <c r="J1361" s="177">
        <v>6.5903999999999998</v>
      </c>
      <c r="K1361" s="177">
        <v>7.5499000000000001</v>
      </c>
      <c r="L1361" s="177">
        <v>6.5453000000000001</v>
      </c>
      <c r="M1361" s="177">
        <v>3.2490000000000001</v>
      </c>
      <c r="N1361" s="177">
        <v>3.0230000000000001</v>
      </c>
      <c r="O1361" s="177">
        <v>3.4870000000000001</v>
      </c>
      <c r="P1361" s="177">
        <v>4.68</v>
      </c>
      <c r="Q1361" s="177">
        <v>6.3739999999999997</v>
      </c>
      <c r="R1361" s="177">
        <v>5.0388000000000002</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44918</v>
      </c>
      <c r="E1362" s="177">
        <v>15.292400000000001</v>
      </c>
      <c r="F1362" s="177">
        <v>-13.3612</v>
      </c>
      <c r="G1362" s="177">
        <v>0.63649999999999995</v>
      </c>
      <c r="H1362" s="177">
        <v>0.68200000000000005</v>
      </c>
      <c r="I1362" s="177">
        <v>3.0724</v>
      </c>
      <c r="J1362" s="177">
        <v>6.0286</v>
      </c>
      <c r="K1362" s="177">
        <v>7.0133999999999999</v>
      </c>
      <c r="L1362" s="177">
        <v>6.0110999999999999</v>
      </c>
      <c r="M1362" s="177">
        <v>2.6848000000000001</v>
      </c>
      <c r="N1362" s="177">
        <v>2.4356</v>
      </c>
      <c r="O1362" s="177">
        <v>2.863</v>
      </c>
      <c r="P1362" s="177">
        <v>4.0031999999999996</v>
      </c>
      <c r="Q1362" s="177">
        <v>5.6436000000000002</v>
      </c>
      <c r="R1362" s="177">
        <v>4.3685999999999998</v>
      </c>
      <c r="S1362" t="s">
        <v>1810</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-11.539912903225806</v>
      </c>
      <c r="G1363" s="179">
        <v>-1.8614935483870967</v>
      </c>
      <c r="H1363" s="179">
        <v>0.55194838709677385</v>
      </c>
      <c r="I1363" s="179">
        <v>4.908380645161289</v>
      </c>
      <c r="J1363" s="179">
        <v>6.4462903225806452</v>
      </c>
      <c r="K1363" s="179">
        <v>7.9934387096774211</v>
      </c>
      <c r="L1363" s="179">
        <v>8.2711000000000006</v>
      </c>
      <c r="M1363" s="179">
        <v>4.4139225806451607</v>
      </c>
      <c r="N1363" s="179">
        <v>4.4140241379310341</v>
      </c>
      <c r="O1363" s="179">
        <v>5.5155407407407404</v>
      </c>
      <c r="P1363" s="179">
        <v>5.4406111111111111</v>
      </c>
      <c r="Q1363" s="179">
        <v>6.7689354838709663</v>
      </c>
      <c r="R1363" s="179">
        <v>4.9939655172413779</v>
      </c>
      <c r="S1363" t="s">
        <v>1810</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-9.5457000000000001</v>
      </c>
      <c r="G1364" s="179">
        <v>-1.2572000000000001</v>
      </c>
      <c r="H1364" s="179">
        <v>-0.2276</v>
      </c>
      <c r="I1364" s="179">
        <v>4.5054999999999996</v>
      </c>
      <c r="J1364" s="179">
        <v>5.9009999999999998</v>
      </c>
      <c r="K1364" s="179">
        <v>7.5499000000000001</v>
      </c>
      <c r="L1364" s="179">
        <v>6.5603999999999996</v>
      </c>
      <c r="M1364" s="179">
        <v>3.2448000000000001</v>
      </c>
      <c r="N1364" s="179">
        <v>3.0230000000000001</v>
      </c>
      <c r="O1364" s="179">
        <v>5.5635000000000003</v>
      </c>
      <c r="P1364" s="179">
        <v>5.8849</v>
      </c>
      <c r="Q1364" s="179">
        <v>7.4078999999999997</v>
      </c>
      <c r="R1364" s="179">
        <v>4.0125999999999999</v>
      </c>
      <c r="S1364" t="s">
        <v>1810</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1810</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44918</v>
      </c>
      <c r="E1367" s="177">
        <v>104.3257</v>
      </c>
      <c r="F1367" s="177">
        <v>-6.2264999999999997</v>
      </c>
      <c r="G1367" s="177">
        <v>-1.5974999999999999</v>
      </c>
      <c r="H1367" s="177">
        <v>-2.6227</v>
      </c>
      <c r="I1367" s="177">
        <v>3.774</v>
      </c>
      <c r="J1367" s="177">
        <v>5.6307999999999998</v>
      </c>
      <c r="K1367" s="177">
        <v>7.7789000000000001</v>
      </c>
      <c r="L1367" s="177">
        <v>6.8441000000000001</v>
      </c>
      <c r="M1367" s="177">
        <v>2.3363</v>
      </c>
      <c r="N1367" s="177">
        <v>2.3565999999999998</v>
      </c>
      <c r="O1367" s="177">
        <v>6.2961999999999998</v>
      </c>
      <c r="P1367" s="177">
        <v>6.6501999999999999</v>
      </c>
      <c r="Q1367" s="177">
        <v>9.0063999999999993</v>
      </c>
      <c r="R1367" s="177">
        <v>3.3233999999999999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44918</v>
      </c>
      <c r="E1368" s="177">
        <v>111.2803</v>
      </c>
      <c r="F1368" s="177">
        <v>-5.8047000000000004</v>
      </c>
      <c r="G1368" s="177">
        <v>-1.1916</v>
      </c>
      <c r="H1368" s="177">
        <v>-2.2201</v>
      </c>
      <c r="I1368" s="177">
        <v>4.1745999999999999</v>
      </c>
      <c r="J1368" s="177">
        <v>6.0321999999999996</v>
      </c>
      <c r="K1368" s="177">
        <v>8.1867999999999999</v>
      </c>
      <c r="L1368" s="177">
        <v>7.2690999999999999</v>
      </c>
      <c r="M1368" s="177">
        <v>2.8043</v>
      </c>
      <c r="N1368" s="177">
        <v>2.8127</v>
      </c>
      <c r="O1368" s="177">
        <v>6.7736000000000001</v>
      </c>
      <c r="P1368" s="177">
        <v>7.2771999999999997</v>
      </c>
      <c r="Q1368" s="177">
        <v>7.9448999999999996</v>
      </c>
      <c r="R1368" s="177">
        <v>3.7622</v>
      </c>
      <c r="S1368" t="s">
        <v>1810</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44918</v>
      </c>
      <c r="E1369" s="177">
        <v>51.262599999999999</v>
      </c>
      <c r="F1369" s="177">
        <v>-16.938199999999998</v>
      </c>
      <c r="G1369" s="177">
        <v>0.90200000000000002</v>
      </c>
      <c r="H1369" s="177">
        <v>-1.7896000000000001</v>
      </c>
      <c r="I1369" s="177">
        <v>4.6364000000000001</v>
      </c>
      <c r="J1369" s="177">
        <v>5.5265000000000004</v>
      </c>
      <c r="K1369" s="177">
        <v>8.0753000000000004</v>
      </c>
      <c r="L1369" s="177">
        <v>6.6919000000000004</v>
      </c>
      <c r="M1369" s="177">
        <v>3.3378000000000001</v>
      </c>
      <c r="N1369" s="177">
        <v>2.7012</v>
      </c>
      <c r="O1369" s="177">
        <v>5.6218000000000004</v>
      </c>
      <c r="P1369" s="177">
        <v>6.8101000000000003</v>
      </c>
      <c r="Q1369" s="177">
        <v>7.8346</v>
      </c>
      <c r="R1369" s="177">
        <v>3.0169000000000001</v>
      </c>
      <c r="S1369" t="s">
        <v>1810</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44918</v>
      </c>
      <c r="E1370" s="177">
        <v>47.035299999999999</v>
      </c>
      <c r="F1370" s="177">
        <v>-17.994599999999998</v>
      </c>
      <c r="G1370" s="177">
        <v>-0.23280000000000001</v>
      </c>
      <c r="H1370" s="177">
        <v>-2.9249999999999998</v>
      </c>
      <c r="I1370" s="177">
        <v>3.5023</v>
      </c>
      <c r="J1370" s="177">
        <v>4.3846999999999996</v>
      </c>
      <c r="K1370" s="177">
        <v>6.9074999999999998</v>
      </c>
      <c r="L1370" s="177">
        <v>5.5026000000000002</v>
      </c>
      <c r="M1370" s="177">
        <v>2.1705000000000001</v>
      </c>
      <c r="N1370" s="177">
        <v>1.5377000000000001</v>
      </c>
      <c r="O1370" s="177">
        <v>4.4523999999999999</v>
      </c>
      <c r="P1370" s="177">
        <v>5.69</v>
      </c>
      <c r="Q1370" s="177">
        <v>7.9360999999999997</v>
      </c>
      <c r="R1370" s="177">
        <v>1.8587</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44918</v>
      </c>
      <c r="E1371" s="177">
        <v>48.262500000000003</v>
      </c>
      <c r="F1371" s="177">
        <v>-12.474399999999999</v>
      </c>
      <c r="G1371" s="177">
        <v>-0.32769999999999999</v>
      </c>
      <c r="H1371" s="177">
        <v>-3.2284000000000002</v>
      </c>
      <c r="I1371" s="177">
        <v>2.2599999999999998</v>
      </c>
      <c r="J1371" s="177">
        <v>3.7044000000000001</v>
      </c>
      <c r="K1371" s="177">
        <v>6.8766999999999996</v>
      </c>
      <c r="L1371" s="177">
        <v>6.9859</v>
      </c>
      <c r="M1371" s="177">
        <v>1.6088</v>
      </c>
      <c r="N1371" s="177">
        <v>0.90720000000000001</v>
      </c>
      <c r="O1371" s="177">
        <v>4.0662000000000003</v>
      </c>
      <c r="P1371" s="177">
        <v>4.7874999999999996</v>
      </c>
      <c r="Q1371" s="177">
        <v>7.3151000000000002</v>
      </c>
      <c r="R1371" s="177">
        <v>1.6732</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44918</v>
      </c>
      <c r="E1372" s="177">
        <v>52.401200000000003</v>
      </c>
      <c r="F1372" s="177">
        <v>-10.8629</v>
      </c>
      <c r="G1372" s="177">
        <v>1.2770999999999999</v>
      </c>
      <c r="H1372" s="177">
        <v>-1.6214999999999999</v>
      </c>
      <c r="I1372" s="177">
        <v>3.8565999999999998</v>
      </c>
      <c r="J1372" s="177">
        <v>5.2817999999999996</v>
      </c>
      <c r="K1372" s="177">
        <v>8.4621999999999993</v>
      </c>
      <c r="L1372" s="177">
        <v>8.6031999999999993</v>
      </c>
      <c r="M1372" s="177">
        <v>3.1810999999999998</v>
      </c>
      <c r="N1372" s="177">
        <v>2.4647999999999999</v>
      </c>
      <c r="O1372" s="177">
        <v>5.1451000000000002</v>
      </c>
      <c r="P1372" s="177">
        <v>5.6478999999999999</v>
      </c>
      <c r="Q1372" s="177">
        <v>7.0811000000000002</v>
      </c>
      <c r="R1372" s="177">
        <v>2.9872999999999998</v>
      </c>
      <c r="S1372" t="s">
        <v>1810</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2050</v>
      </c>
      <c r="C1373" s="173">
        <v>101685</v>
      </c>
      <c r="D1373" s="176">
        <v>44918</v>
      </c>
      <c r="E1373" s="177">
        <v>35.534999999999997</v>
      </c>
      <c r="F1373" s="177">
        <v>-17.453299999999999</v>
      </c>
      <c r="G1373" s="177">
        <v>-6.6044999999999998</v>
      </c>
      <c r="H1373" s="177">
        <v>-6.5948000000000002</v>
      </c>
      <c r="I1373" s="177">
        <v>1.4755</v>
      </c>
      <c r="J1373" s="177">
        <v>4.8537999999999997</v>
      </c>
      <c r="K1373" s="177">
        <v>7.3060999999999998</v>
      </c>
      <c r="L1373" s="177">
        <v>5.3045999999999998</v>
      </c>
      <c r="M1373" s="177">
        <v>0.82150000000000001</v>
      </c>
      <c r="N1373" s="177">
        <v>0.45850000000000002</v>
      </c>
      <c r="O1373" s="177">
        <v>3.7402000000000002</v>
      </c>
      <c r="P1373" s="177">
        <v>5.1604000000000001</v>
      </c>
      <c r="Q1373" s="177">
        <v>6.5282999999999998</v>
      </c>
      <c r="R1373" s="177">
        <v>1.1107</v>
      </c>
      <c r="S1373" t="s">
        <v>1810</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2051</v>
      </c>
      <c r="C1374" s="173">
        <v>120059</v>
      </c>
      <c r="D1374" s="176">
        <v>44918</v>
      </c>
      <c r="E1374" s="177">
        <v>38.473999999999997</v>
      </c>
      <c r="F1374" s="177">
        <v>-16.689399999999999</v>
      </c>
      <c r="G1374" s="177">
        <v>-5.8159000000000001</v>
      </c>
      <c r="H1374" s="177">
        <v>-5.7941000000000003</v>
      </c>
      <c r="I1374" s="177">
        <v>2.2856000000000001</v>
      </c>
      <c r="J1374" s="177">
        <v>5.6677999999999997</v>
      </c>
      <c r="K1374" s="177">
        <v>8.1511999999999993</v>
      </c>
      <c r="L1374" s="177">
        <v>6.1669</v>
      </c>
      <c r="M1374" s="177">
        <v>1.669</v>
      </c>
      <c r="N1374" s="177">
        <v>1.3044</v>
      </c>
      <c r="O1374" s="177">
        <v>4.6121999999999996</v>
      </c>
      <c r="P1374" s="177">
        <v>6.0159000000000002</v>
      </c>
      <c r="Q1374" s="177">
        <v>6.7657999999999996</v>
      </c>
      <c r="R1374" s="177">
        <v>1.9604999999999999</v>
      </c>
      <c r="S1374" t="s">
        <v>1810</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44918</v>
      </c>
      <c r="E1375" s="177">
        <v>32.850700000000003</v>
      </c>
      <c r="F1375" s="177">
        <v>-0.55549999999999999</v>
      </c>
      <c r="G1375" s="177">
        <v>-0.33329999999999999</v>
      </c>
      <c r="H1375" s="177">
        <v>0.44450000000000001</v>
      </c>
      <c r="I1375" s="177">
        <v>3.6320000000000001</v>
      </c>
      <c r="J1375" s="177">
        <v>5.0503999999999998</v>
      </c>
      <c r="K1375" s="177">
        <v>7.4355000000000002</v>
      </c>
      <c r="L1375" s="177">
        <v>8.0492000000000008</v>
      </c>
      <c r="M1375" s="177">
        <v>4.3479000000000001</v>
      </c>
      <c r="N1375" s="177">
        <v>3.0646</v>
      </c>
      <c r="O1375" s="177">
        <v>5.7790999999999997</v>
      </c>
      <c r="P1375" s="177">
        <v>6.5072999999999999</v>
      </c>
      <c r="Q1375" s="177">
        <v>8.6377000000000006</v>
      </c>
      <c r="R1375" s="177">
        <v>3.1299000000000001</v>
      </c>
      <c r="S1375" t="s">
        <v>1810</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44918</v>
      </c>
      <c r="E1376" s="177">
        <v>34.443300000000001</v>
      </c>
      <c r="F1376" s="177">
        <v>0</v>
      </c>
      <c r="G1376" s="177">
        <v>0.17660000000000001</v>
      </c>
      <c r="H1376" s="177">
        <v>0.95389999999999997</v>
      </c>
      <c r="I1376" s="177">
        <v>4.1546000000000003</v>
      </c>
      <c r="J1376" s="177">
        <v>5.6069000000000004</v>
      </c>
      <c r="K1376" s="177">
        <v>8.0370000000000008</v>
      </c>
      <c r="L1376" s="177">
        <v>8.6798999999999999</v>
      </c>
      <c r="M1376" s="177">
        <v>4.9795999999999996</v>
      </c>
      <c r="N1376" s="177">
        <v>3.6999</v>
      </c>
      <c r="O1376" s="177">
        <v>6.4115000000000002</v>
      </c>
      <c r="P1376" s="177">
        <v>7.133</v>
      </c>
      <c r="Q1376" s="177">
        <v>8.0929000000000002</v>
      </c>
      <c r="R1376" s="177">
        <v>3.7789000000000001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44918</v>
      </c>
      <c r="E1377" s="177">
        <v>59.000900000000001</v>
      </c>
      <c r="F1377" s="177">
        <v>-11.193899999999999</v>
      </c>
      <c r="G1377" s="177">
        <v>-2.8243999999999998</v>
      </c>
      <c r="H1377" s="177">
        <v>-1.5285</v>
      </c>
      <c r="I1377" s="177">
        <v>3.9830000000000001</v>
      </c>
      <c r="J1377" s="177">
        <v>5.1044</v>
      </c>
      <c r="K1377" s="177">
        <v>8.0694999999999997</v>
      </c>
      <c r="L1377" s="177">
        <v>5.9775999999999998</v>
      </c>
      <c r="M1377" s="177">
        <v>0.86950000000000005</v>
      </c>
      <c r="N1377" s="177">
        <v>1.3408</v>
      </c>
      <c r="O1377" s="177">
        <v>5.1338999999999997</v>
      </c>
      <c r="P1377" s="177">
        <v>6.6219999999999999</v>
      </c>
      <c r="Q1377" s="177">
        <v>7.9096000000000002</v>
      </c>
      <c r="R1377" s="177">
        <v>1.7756000000000001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44918</v>
      </c>
      <c r="E1378" s="177">
        <v>54.836199999999998</v>
      </c>
      <c r="F1378" s="177">
        <v>-11.9107</v>
      </c>
      <c r="G1378" s="177">
        <v>-3.5045999999999999</v>
      </c>
      <c r="H1378" s="177">
        <v>-2.1956000000000002</v>
      </c>
      <c r="I1378" s="177">
        <v>3.3132999999999999</v>
      </c>
      <c r="J1378" s="177">
        <v>4.4358000000000004</v>
      </c>
      <c r="K1378" s="177">
        <v>7.3918999999999997</v>
      </c>
      <c r="L1378" s="177">
        <v>5.2942</v>
      </c>
      <c r="M1378" s="177">
        <v>0.2024</v>
      </c>
      <c r="N1378" s="177">
        <v>0.6734</v>
      </c>
      <c r="O1378" s="177">
        <v>4.4569000000000001</v>
      </c>
      <c r="P1378" s="177">
        <v>5.9313000000000002</v>
      </c>
      <c r="Q1378" s="177">
        <v>7.8722000000000003</v>
      </c>
      <c r="R1378" s="177">
        <v>1.1083000000000001</v>
      </c>
      <c r="S1378" t="s">
        <v>1810</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1950</v>
      </c>
      <c r="C1379" s="173">
        <v>120430</v>
      </c>
      <c r="D1379" s="176">
        <v>44918</v>
      </c>
      <c r="E1379" s="177">
        <v>56.574300000000001</v>
      </c>
      <c r="F1379" s="177">
        <v>-12.1252</v>
      </c>
      <c r="G1379" s="177">
        <v>-3.6334</v>
      </c>
      <c r="H1379" s="177">
        <v>-4.7331000000000003</v>
      </c>
      <c r="I1379" s="177">
        <v>3.4516</v>
      </c>
      <c r="J1379" s="177">
        <v>4.5004999999999997</v>
      </c>
      <c r="K1379" s="177">
        <v>7.9105999999999996</v>
      </c>
      <c r="L1379" s="177">
        <v>6.1921999999999997</v>
      </c>
      <c r="M1379" s="177">
        <v>1.5510999999999999</v>
      </c>
      <c r="N1379" s="177">
        <v>1.2773000000000001</v>
      </c>
      <c r="O1379" s="177">
        <v>4.9894999999999996</v>
      </c>
      <c r="P1379" s="177">
        <v>2.8117999999999999</v>
      </c>
      <c r="Q1379" s="177">
        <v>5.1750999999999996</v>
      </c>
      <c r="R1379" s="177">
        <v>2.0743</v>
      </c>
      <c r="S1379" t="s">
        <v>1810</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1951</v>
      </c>
      <c r="C1380" s="173">
        <v>100223</v>
      </c>
      <c r="D1380" s="176">
        <v>44918</v>
      </c>
      <c r="E1380" s="177">
        <v>51.440300000000001</v>
      </c>
      <c r="F1380" s="177">
        <v>-12.6967</v>
      </c>
      <c r="G1380" s="177">
        <v>-4.1849999999999996</v>
      </c>
      <c r="H1380" s="177">
        <v>-5.2758000000000003</v>
      </c>
      <c r="I1380" s="177">
        <v>2.9022999999999999</v>
      </c>
      <c r="J1380" s="177">
        <v>3.9485000000000001</v>
      </c>
      <c r="K1380" s="177">
        <v>7.3502999999999998</v>
      </c>
      <c r="L1380" s="177">
        <v>5.6261000000000001</v>
      </c>
      <c r="M1380" s="177">
        <v>0.99560000000000004</v>
      </c>
      <c r="N1380" s="177">
        <v>0.71819999999999995</v>
      </c>
      <c r="O1380" s="177">
        <v>4.0997000000000003</v>
      </c>
      <c r="P1380" s="177">
        <v>1.8796999999999999</v>
      </c>
      <c r="Q1380" s="177">
        <v>6.0439999999999996</v>
      </c>
      <c r="R1380" s="177">
        <v>1.2845</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44918</v>
      </c>
      <c r="E1381" s="177">
        <v>69.784800000000004</v>
      </c>
      <c r="F1381" s="177">
        <v>-3.3994</v>
      </c>
      <c r="G1381" s="177">
        <v>-2.6495000000000002</v>
      </c>
      <c r="H1381" s="177">
        <v>-0.11210000000000001</v>
      </c>
      <c r="I1381" s="177">
        <v>4.7496</v>
      </c>
      <c r="J1381" s="177">
        <v>5.2934000000000001</v>
      </c>
      <c r="K1381" s="177">
        <v>7.9523999999999999</v>
      </c>
      <c r="L1381" s="177">
        <v>8.4412000000000003</v>
      </c>
      <c r="M1381" s="177">
        <v>3.5246</v>
      </c>
      <c r="N1381" s="177">
        <v>2.8376000000000001</v>
      </c>
      <c r="O1381" s="177">
        <v>6.6218000000000004</v>
      </c>
      <c r="P1381" s="177">
        <v>7.3356000000000003</v>
      </c>
      <c r="Q1381" s="177">
        <v>7.6894999999999998</v>
      </c>
      <c r="R1381" s="177">
        <v>3.3111999999999999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44918</v>
      </c>
      <c r="E1382" s="177">
        <v>63.811199999999999</v>
      </c>
      <c r="F1382" s="177">
        <v>-4.5754000000000001</v>
      </c>
      <c r="G1382" s="177">
        <v>-3.8311999999999999</v>
      </c>
      <c r="H1382" s="177">
        <v>-1.2826</v>
      </c>
      <c r="I1382" s="177">
        <v>3.5880999999999998</v>
      </c>
      <c r="J1382" s="177">
        <v>4.1246999999999998</v>
      </c>
      <c r="K1382" s="177">
        <v>6.7754000000000003</v>
      </c>
      <c r="L1382" s="177">
        <v>7.2388000000000003</v>
      </c>
      <c r="M1382" s="177">
        <v>2.3300999999999998</v>
      </c>
      <c r="N1382" s="177">
        <v>1.6659999999999999</v>
      </c>
      <c r="O1382" s="177">
        <v>5.4747000000000003</v>
      </c>
      <c r="P1382" s="177">
        <v>6.2343999999999999</v>
      </c>
      <c r="Q1382" s="177">
        <v>8.3562999999999992</v>
      </c>
      <c r="R1382" s="177">
        <v>2.1972999999999998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44918</v>
      </c>
      <c r="E1383" s="177">
        <v>62.716900000000003</v>
      </c>
      <c r="F1383" s="177">
        <v>-28.146100000000001</v>
      </c>
      <c r="G1383" s="177">
        <v>7.7600000000000002E-2</v>
      </c>
      <c r="H1383" s="177">
        <v>-3.1490999999999998</v>
      </c>
      <c r="I1383" s="177">
        <v>4.9020000000000001</v>
      </c>
      <c r="J1383" s="177">
        <v>7.6326999999999998</v>
      </c>
      <c r="K1383" s="177">
        <v>7.0128000000000004</v>
      </c>
      <c r="L1383" s="177">
        <v>8.0876000000000001</v>
      </c>
      <c r="M1383" s="177">
        <v>4.1631999999999998</v>
      </c>
      <c r="N1383" s="177">
        <v>3.3592</v>
      </c>
      <c r="O1383" s="177">
        <v>4.8249000000000004</v>
      </c>
      <c r="P1383" s="177">
        <v>5.9657</v>
      </c>
      <c r="Q1383" s="177">
        <v>6.8909000000000002</v>
      </c>
      <c r="R1383" s="177">
        <v>2.5125999999999999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1838</v>
      </c>
      <c r="C1384" s="173">
        <v>100315</v>
      </c>
      <c r="D1384" s="176">
        <v>44918</v>
      </c>
      <c r="E1384" s="177">
        <v>59.523499999999999</v>
      </c>
      <c r="F1384" s="177">
        <v>-28.614100000000001</v>
      </c>
      <c r="G1384" s="177">
        <v>-0.42920000000000003</v>
      </c>
      <c r="H1384" s="177">
        <v>-3.6503999999999999</v>
      </c>
      <c r="I1384" s="177">
        <v>4.3962000000000003</v>
      </c>
      <c r="J1384" s="177">
        <v>7.1260000000000003</v>
      </c>
      <c r="K1384" s="177">
        <v>6.5019</v>
      </c>
      <c r="L1384" s="177">
        <v>7.5620000000000003</v>
      </c>
      <c r="M1384" s="177">
        <v>3.5998999999999999</v>
      </c>
      <c r="N1384" s="177">
        <v>2.8487</v>
      </c>
      <c r="O1384" s="177">
        <v>4.2698</v>
      </c>
      <c r="P1384" s="177">
        <v>5.3997999999999999</v>
      </c>
      <c r="Q1384" s="177">
        <v>7.7525000000000004</v>
      </c>
      <c r="R1384" s="177">
        <v>2.1564000000000001</v>
      </c>
      <c r="S1384" t="s">
        <v>1810</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44918</v>
      </c>
      <c r="E1385" s="177">
        <v>74.625900000000001</v>
      </c>
      <c r="F1385" s="177">
        <v>-9.6816999999999993</v>
      </c>
      <c r="G1385" s="177">
        <v>-0.26090000000000002</v>
      </c>
      <c r="H1385" s="177">
        <v>-1.5158</v>
      </c>
      <c r="I1385" s="177">
        <v>3.6804999999999999</v>
      </c>
      <c r="J1385" s="177">
        <v>5.0670000000000002</v>
      </c>
      <c r="K1385" s="177">
        <v>8.8762000000000008</v>
      </c>
      <c r="L1385" s="177">
        <v>9.1818000000000008</v>
      </c>
      <c r="M1385" s="177">
        <v>4.5671999999999997</v>
      </c>
      <c r="N1385" s="177">
        <v>3.2686999999999999</v>
      </c>
      <c r="O1385" s="177">
        <v>4.9958999999999998</v>
      </c>
      <c r="P1385" s="177">
        <v>6.3817000000000004</v>
      </c>
      <c r="Q1385" s="177">
        <v>8.3874999999999993</v>
      </c>
      <c r="R1385" s="177">
        <v>2.4298000000000002</v>
      </c>
      <c r="S1385" t="s">
        <v>1810</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44918</v>
      </c>
      <c r="E1386" s="177">
        <v>81.615300000000005</v>
      </c>
      <c r="F1386" s="177">
        <v>-8.5846</v>
      </c>
      <c r="G1386" s="177">
        <v>0.8498</v>
      </c>
      <c r="H1386" s="177">
        <v>-0.40889999999999999</v>
      </c>
      <c r="I1386" s="177">
        <v>4.7779999999999996</v>
      </c>
      <c r="J1386" s="177">
        <v>6.1985999999999999</v>
      </c>
      <c r="K1386" s="177">
        <v>10.0274</v>
      </c>
      <c r="L1386" s="177">
        <v>10.3583</v>
      </c>
      <c r="M1386" s="177">
        <v>5.7323000000000004</v>
      </c>
      <c r="N1386" s="177">
        <v>4.4318</v>
      </c>
      <c r="O1386" s="177">
        <v>6.0909000000000004</v>
      </c>
      <c r="P1386" s="177">
        <v>7.3742999999999999</v>
      </c>
      <c r="Q1386" s="177">
        <v>7.9936999999999996</v>
      </c>
      <c r="R1386" s="177">
        <v>3.5950000000000002</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44918</v>
      </c>
      <c r="E1387" s="177">
        <v>61.969499999999996</v>
      </c>
      <c r="F1387" s="177">
        <v>-3.0625</v>
      </c>
      <c r="G1387" s="177">
        <v>1.1780999999999999</v>
      </c>
      <c r="H1387" s="177">
        <v>-1.1946000000000001</v>
      </c>
      <c r="I1387" s="177">
        <v>4.6529999999999996</v>
      </c>
      <c r="J1387" s="177">
        <v>6.8411999999999997</v>
      </c>
      <c r="K1387" s="177">
        <v>8.4015000000000004</v>
      </c>
      <c r="L1387" s="177">
        <v>8.1814999999999998</v>
      </c>
      <c r="M1387" s="177">
        <v>4.3513000000000002</v>
      </c>
      <c r="N1387" s="177">
        <v>3.7098</v>
      </c>
      <c r="O1387" s="177">
        <v>7.1025999999999998</v>
      </c>
      <c r="P1387" s="177">
        <v>7.5633999999999997</v>
      </c>
      <c r="Q1387" s="177">
        <v>8.1331000000000007</v>
      </c>
      <c r="R1387" s="177">
        <v>4.0726000000000004</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44918</v>
      </c>
      <c r="E1388" s="177">
        <v>58.420499999999997</v>
      </c>
      <c r="F1388" s="177">
        <v>-3.6858</v>
      </c>
      <c r="G1388" s="177">
        <v>0.52070000000000005</v>
      </c>
      <c r="H1388" s="177">
        <v>-1.8469</v>
      </c>
      <c r="I1388" s="177">
        <v>3.9958</v>
      </c>
      <c r="J1388" s="177">
        <v>6.1769999999999996</v>
      </c>
      <c r="K1388" s="177">
        <v>7.74</v>
      </c>
      <c r="L1388" s="177">
        <v>7.5030999999999999</v>
      </c>
      <c r="M1388" s="177">
        <v>3.6772</v>
      </c>
      <c r="N1388" s="177">
        <v>3.032</v>
      </c>
      <c r="O1388" s="177">
        <v>6.4195000000000002</v>
      </c>
      <c r="P1388" s="177">
        <v>6.8273999999999999</v>
      </c>
      <c r="Q1388" s="177">
        <v>7.5749000000000004</v>
      </c>
      <c r="R1388" s="177">
        <v>3.3921999999999999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44918</v>
      </c>
      <c r="E1393" s="177">
        <v>65.774199999999993</v>
      </c>
      <c r="F1393" s="177">
        <v>-7.7119</v>
      </c>
      <c r="G1393" s="177">
        <v>4.0338000000000003</v>
      </c>
      <c r="H1393" s="177">
        <v>-6.3399999999999998E-2</v>
      </c>
      <c r="I1393" s="177">
        <v>5.1074000000000002</v>
      </c>
      <c r="J1393" s="177">
        <v>6.4882</v>
      </c>
      <c r="K1393" s="177">
        <v>8.0625999999999998</v>
      </c>
      <c r="L1393" s="177">
        <v>7.4081000000000001</v>
      </c>
      <c r="M1393" s="177">
        <v>14.108700000000001</v>
      </c>
      <c r="N1393" s="177">
        <v>10.2377</v>
      </c>
      <c r="O1393" s="177">
        <v>7.2436999999999996</v>
      </c>
      <c r="P1393" s="177">
        <v>4.0679999999999996</v>
      </c>
      <c r="Q1393" s="177">
        <v>6.7866999999999997</v>
      </c>
      <c r="R1393" s="177">
        <v>10.184699999999999</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44918</v>
      </c>
      <c r="E1394" s="177">
        <v>60.9542</v>
      </c>
      <c r="F1394" s="177">
        <v>-8.0821000000000005</v>
      </c>
      <c r="G1394" s="177">
        <v>3.6938</v>
      </c>
      <c r="H1394" s="177">
        <v>-0.40200000000000002</v>
      </c>
      <c r="I1394" s="177">
        <v>4.7649999999999997</v>
      </c>
      <c r="J1394" s="177">
        <v>6.1508000000000003</v>
      </c>
      <c r="K1394" s="177">
        <v>7.7244999999999999</v>
      </c>
      <c r="L1394" s="177">
        <v>7.0651999999999999</v>
      </c>
      <c r="M1394" s="177">
        <v>13.757300000000001</v>
      </c>
      <c r="N1394" s="177">
        <v>9.8950999999999993</v>
      </c>
      <c r="O1394" s="177">
        <v>6.7884000000000002</v>
      </c>
      <c r="P1394" s="177">
        <v>3.4455</v>
      </c>
      <c r="Q1394" s="177">
        <v>7.6456</v>
      </c>
      <c r="R1394" s="177">
        <v>9.8015000000000008</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-10.769566666666668</v>
      </c>
      <c r="G1395" s="179">
        <v>-1.029666666666667</v>
      </c>
      <c r="H1395" s="179">
        <v>-2.1981916666666668</v>
      </c>
      <c r="I1395" s="179">
        <v>3.8340583333333331</v>
      </c>
      <c r="J1395" s="179">
        <v>5.4511708333333351</v>
      </c>
      <c r="K1395" s="179">
        <v>7.7922583333333364</v>
      </c>
      <c r="L1395" s="179">
        <v>7.2589624999999982</v>
      </c>
      <c r="M1395" s="179">
        <v>3.7786333333333335</v>
      </c>
      <c r="N1395" s="179">
        <v>2.9418291666666669</v>
      </c>
      <c r="O1395" s="179">
        <v>5.4754375000000008</v>
      </c>
      <c r="P1395" s="179">
        <v>5.8133375000000003</v>
      </c>
      <c r="Q1395" s="179">
        <v>7.5564375000000004</v>
      </c>
      <c r="R1395" s="179">
        <v>3.187404166666667</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-10.2723</v>
      </c>
      <c r="G1396" s="179">
        <v>-0.33050000000000002</v>
      </c>
      <c r="H1396" s="179">
        <v>-1.8182499999999999</v>
      </c>
      <c r="I1396" s="179">
        <v>3.9198</v>
      </c>
      <c r="J1396" s="179">
        <v>5.4099500000000003</v>
      </c>
      <c r="K1396" s="179">
        <v>7.8447499999999994</v>
      </c>
      <c r="L1396" s="179">
        <v>7.2539499999999997</v>
      </c>
      <c r="M1396" s="179">
        <v>3.2594500000000002</v>
      </c>
      <c r="N1396" s="179">
        <v>2.7569499999999998</v>
      </c>
      <c r="O1396" s="179">
        <v>5.3099000000000007</v>
      </c>
      <c r="P1396" s="179">
        <v>6.1251499999999997</v>
      </c>
      <c r="Q1396" s="179">
        <v>7.7935499999999998</v>
      </c>
      <c r="R1396" s="179">
        <v>2.7499500000000001</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44918</v>
      </c>
      <c r="E1399" s="177">
        <v>436.83</v>
      </c>
      <c r="F1399" s="177">
        <v>-3.1461999999999999</v>
      </c>
      <c r="G1399" s="177">
        <v>-5.008</v>
      </c>
      <c r="H1399" s="177">
        <v>-4.7386999999999997</v>
      </c>
      <c r="I1399" s="177">
        <v>-6.4584000000000001</v>
      </c>
      <c r="J1399" s="177">
        <v>-4.5326000000000004</v>
      </c>
      <c r="K1399" s="177">
        <v>-6.4123000000000001</v>
      </c>
      <c r="L1399" s="177">
        <v>6.3182999999999998</v>
      </c>
      <c r="M1399" s="177">
        <v>-4.4657999999999998</v>
      </c>
      <c r="N1399" s="177">
        <v>-6.5923999999999996</v>
      </c>
      <c r="O1399" s="177">
        <v>17.175799999999999</v>
      </c>
      <c r="P1399" s="177">
        <v>5.3615000000000004</v>
      </c>
      <c r="Q1399" s="177">
        <v>20.520399999999999</v>
      </c>
      <c r="R1399" s="177">
        <v>18.456700000000001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44918</v>
      </c>
      <c r="E1400" s="177">
        <v>476.18</v>
      </c>
      <c r="F1400" s="177">
        <v>-3.1425999999999998</v>
      </c>
      <c r="G1400" s="177">
        <v>-5.0015000000000001</v>
      </c>
      <c r="H1400" s="177">
        <v>-4.7221000000000002</v>
      </c>
      <c r="I1400" s="177">
        <v>-6.4259000000000004</v>
      </c>
      <c r="J1400" s="177">
        <v>-4.4621000000000004</v>
      </c>
      <c r="K1400" s="177">
        <v>-6.2027999999999999</v>
      </c>
      <c r="L1400" s="177">
        <v>6.8338999999999999</v>
      </c>
      <c r="M1400" s="177">
        <v>-3.8039999999999998</v>
      </c>
      <c r="N1400" s="177">
        <v>-5.7367999999999997</v>
      </c>
      <c r="O1400" s="177">
        <v>18.258400000000002</v>
      </c>
      <c r="P1400" s="177">
        <v>6.3242000000000003</v>
      </c>
      <c r="Q1400" s="177">
        <v>14.8142</v>
      </c>
      <c r="R1400" s="177">
        <v>19.518599999999999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44918</v>
      </c>
      <c r="E1401" s="177">
        <v>73.55</v>
      </c>
      <c r="F1401" s="177">
        <v>-2.3628999999999998</v>
      </c>
      <c r="G1401" s="177">
        <v>-4.4184999999999999</v>
      </c>
      <c r="H1401" s="177">
        <v>-3.9817</v>
      </c>
      <c r="I1401" s="177">
        <v>-4.9741999999999997</v>
      </c>
      <c r="J1401" s="177">
        <v>-3.5535999999999999</v>
      </c>
      <c r="K1401" s="177">
        <v>-4.9987000000000004</v>
      </c>
      <c r="L1401" s="177">
        <v>11.0021</v>
      </c>
      <c r="M1401" s="177">
        <v>-1.0361</v>
      </c>
      <c r="N1401" s="177">
        <v>-3.7429999999999999</v>
      </c>
      <c r="O1401" s="177">
        <v>19.665900000000001</v>
      </c>
      <c r="P1401" s="177">
        <v>15.1638</v>
      </c>
      <c r="Q1401" s="177">
        <v>18.347300000000001</v>
      </c>
      <c r="R1401" s="177">
        <v>16.923100000000002</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44918</v>
      </c>
      <c r="E1402" s="177">
        <v>65.02</v>
      </c>
      <c r="F1402" s="177">
        <v>-2.3723999999999998</v>
      </c>
      <c r="G1402" s="177">
        <v>-4.4386000000000001</v>
      </c>
      <c r="H1402" s="177">
        <v>-4.0011999999999999</v>
      </c>
      <c r="I1402" s="177">
        <v>-5.0247999999999999</v>
      </c>
      <c r="J1402" s="177">
        <v>-3.6598000000000002</v>
      </c>
      <c r="K1402" s="177">
        <v>-5.2877000000000001</v>
      </c>
      <c r="L1402" s="177">
        <v>10.3156</v>
      </c>
      <c r="M1402" s="177">
        <v>-1.9750000000000001</v>
      </c>
      <c r="N1402" s="177">
        <v>-4.9692999999999996</v>
      </c>
      <c r="O1402" s="177">
        <v>18.094799999999999</v>
      </c>
      <c r="P1402" s="177">
        <v>13.7087</v>
      </c>
      <c r="Q1402" s="177">
        <v>17.111499999999999</v>
      </c>
      <c r="R1402" s="177">
        <v>15.404999999999999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1930</v>
      </c>
      <c r="C1403" s="173">
        <v>150212</v>
      </c>
      <c r="D1403" s="176">
        <v>44918</v>
      </c>
      <c r="E1403" s="177">
        <v>66.085899999999995</v>
      </c>
      <c r="F1403" s="177">
        <v>-2.6425000000000001</v>
      </c>
      <c r="G1403" s="177">
        <v>-5.3021000000000003</v>
      </c>
      <c r="H1403" s="177">
        <v>-5.0082000000000004</v>
      </c>
      <c r="I1403" s="177">
        <v>-5.556</v>
      </c>
      <c r="J1403" s="177">
        <v>-3.7863000000000002</v>
      </c>
      <c r="K1403" s="177">
        <v>-3.2256</v>
      </c>
      <c r="L1403" s="177">
        <v>13.378399999999999</v>
      </c>
      <c r="M1403" s="177">
        <v>1.6511</v>
      </c>
      <c r="N1403" s="177">
        <v>3.5164</v>
      </c>
      <c r="O1403" s="177">
        <v>23.239100000000001</v>
      </c>
      <c r="P1403" s="177">
        <v>10.4742</v>
      </c>
      <c r="Q1403" s="177">
        <v>18.1936</v>
      </c>
      <c r="R1403" s="177">
        <v>22.361000000000001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1952</v>
      </c>
      <c r="C1404" s="173">
        <v>150209</v>
      </c>
      <c r="D1404" s="176">
        <v>44918</v>
      </c>
      <c r="E1404" s="177">
        <v>57.6464</v>
      </c>
      <c r="F1404" s="177">
        <v>-2.6469</v>
      </c>
      <c r="G1404" s="177">
        <v>-5.3144999999999998</v>
      </c>
      <c r="H1404" s="177">
        <v>-5.0372000000000003</v>
      </c>
      <c r="I1404" s="177">
        <v>-5.6138000000000003</v>
      </c>
      <c r="J1404" s="177">
        <v>-3.9125999999999999</v>
      </c>
      <c r="K1404" s="177">
        <v>-3.6145999999999998</v>
      </c>
      <c r="L1404" s="177">
        <v>12.4474</v>
      </c>
      <c r="M1404" s="177">
        <v>0.43149999999999999</v>
      </c>
      <c r="N1404" s="177">
        <v>1.9046000000000001</v>
      </c>
      <c r="O1404" s="177">
        <v>21.393999999999998</v>
      </c>
      <c r="P1404" s="177">
        <v>8.8018999999999998</v>
      </c>
      <c r="Q1404" s="177">
        <v>11.090999999999999</v>
      </c>
      <c r="R1404" s="177">
        <v>20.479800000000001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44918</v>
      </c>
      <c r="E1407" s="177">
        <v>90.846999999999994</v>
      </c>
      <c r="F1407" s="177">
        <v>-2.9817</v>
      </c>
      <c r="G1407" s="177">
        <v>-4.931</v>
      </c>
      <c r="H1407" s="177">
        <v>-4.7156000000000002</v>
      </c>
      <c r="I1407" s="177">
        <v>-5.5556000000000001</v>
      </c>
      <c r="J1407" s="177">
        <v>-3.6198000000000001</v>
      </c>
      <c r="K1407" s="177">
        <v>-5.0929000000000002</v>
      </c>
      <c r="L1407" s="177">
        <v>9.8672000000000004</v>
      </c>
      <c r="M1407" s="177">
        <v>-1.5657000000000001</v>
      </c>
      <c r="N1407" s="177">
        <v>-5.6605999999999996</v>
      </c>
      <c r="O1407" s="177">
        <v>15.0427</v>
      </c>
      <c r="P1407" s="177">
        <v>8.6233000000000004</v>
      </c>
      <c r="Q1407" s="177">
        <v>16.267800000000001</v>
      </c>
      <c r="R1407" s="177">
        <v>10.5596</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44918</v>
      </c>
      <c r="E1408" s="177">
        <v>83.700999999999993</v>
      </c>
      <c r="F1408" s="177">
        <v>-2.9834999999999998</v>
      </c>
      <c r="G1408" s="177">
        <v>-4.9382000000000001</v>
      </c>
      <c r="H1408" s="177">
        <v>-4.7347999999999999</v>
      </c>
      <c r="I1408" s="177">
        <v>-5.5911</v>
      </c>
      <c r="J1408" s="177">
        <v>-3.6979000000000002</v>
      </c>
      <c r="K1408" s="177">
        <v>-5.3285</v>
      </c>
      <c r="L1408" s="177">
        <v>9.3172999999999995</v>
      </c>
      <c r="M1408" s="177">
        <v>-2.3075000000000001</v>
      </c>
      <c r="N1408" s="177">
        <v>-6.6013999999999999</v>
      </c>
      <c r="O1408" s="177">
        <v>13.9406</v>
      </c>
      <c r="P1408" s="177">
        <v>7.6185</v>
      </c>
      <c r="Q1408" s="177">
        <v>14.090400000000001</v>
      </c>
      <c r="R1408" s="177">
        <v>9.4690999999999992</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44918</v>
      </c>
      <c r="E1409" s="177">
        <v>56.963999999999999</v>
      </c>
      <c r="F1409" s="177">
        <v>-3.1916000000000002</v>
      </c>
      <c r="G1409" s="177">
        <v>-5.6528</v>
      </c>
      <c r="H1409" s="177">
        <v>-4.9093999999999998</v>
      </c>
      <c r="I1409" s="177">
        <v>-6.1054000000000004</v>
      </c>
      <c r="J1409" s="177">
        <v>-4.2412999999999998</v>
      </c>
      <c r="K1409" s="177">
        <v>-3.9247000000000001</v>
      </c>
      <c r="L1409" s="177">
        <v>15.8323</v>
      </c>
      <c r="M1409" s="177">
        <v>4.7652000000000001</v>
      </c>
      <c r="N1409" s="177">
        <v>1.907</v>
      </c>
      <c r="O1409" s="177">
        <v>25.836200000000002</v>
      </c>
      <c r="P1409" s="177">
        <v>12.5817</v>
      </c>
      <c r="Q1409" s="177">
        <v>20.064299999999999</v>
      </c>
      <c r="R1409" s="177">
        <v>24.750399999999999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44918</v>
      </c>
      <c r="E1410" s="177">
        <v>50.567</v>
      </c>
      <c r="F1410" s="177">
        <v>-3.1951000000000001</v>
      </c>
      <c r="G1410" s="177">
        <v>-5.6656000000000004</v>
      </c>
      <c r="H1410" s="177">
        <v>-4.9385000000000003</v>
      </c>
      <c r="I1410" s="177">
        <v>-6.1627999999999998</v>
      </c>
      <c r="J1410" s="177">
        <v>-4.3667999999999996</v>
      </c>
      <c r="K1410" s="177">
        <v>-4.3034999999999997</v>
      </c>
      <c r="L1410" s="177">
        <v>14.9146</v>
      </c>
      <c r="M1410" s="177">
        <v>3.536</v>
      </c>
      <c r="N1410" s="177">
        <v>0.31940000000000002</v>
      </c>
      <c r="O1410" s="177">
        <v>23.9255</v>
      </c>
      <c r="P1410" s="177">
        <v>10.9055</v>
      </c>
      <c r="Q1410" s="177">
        <v>11.4079</v>
      </c>
      <c r="R1410" s="177">
        <v>22.884</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44918</v>
      </c>
      <c r="E1411" s="177">
        <v>1479.1563000000001</v>
      </c>
      <c r="F1411" s="177">
        <v>-3.0726</v>
      </c>
      <c r="G1411" s="177">
        <v>-5.2542</v>
      </c>
      <c r="H1411" s="177">
        <v>-5.0114999999999998</v>
      </c>
      <c r="I1411" s="177">
        <v>-6.1016000000000004</v>
      </c>
      <c r="J1411" s="177">
        <v>-2.7854000000000001</v>
      </c>
      <c r="K1411" s="177">
        <v>-3.0036</v>
      </c>
      <c r="L1411" s="177">
        <v>17.054500000000001</v>
      </c>
      <c r="M1411" s="177">
        <v>5.0304000000000002</v>
      </c>
      <c r="N1411" s="177">
        <v>-0.41560000000000002</v>
      </c>
      <c r="O1411" s="177">
        <v>15.803000000000001</v>
      </c>
      <c r="P1411" s="177">
        <v>7.9793000000000003</v>
      </c>
      <c r="Q1411" s="177">
        <v>18.747299999999999</v>
      </c>
      <c r="R1411" s="177">
        <v>15.541600000000001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44918</v>
      </c>
      <c r="E1412" s="177">
        <v>1627.6777</v>
      </c>
      <c r="F1412" s="177">
        <v>-3.0703</v>
      </c>
      <c r="G1412" s="177">
        <v>-5.2476000000000003</v>
      </c>
      <c r="H1412" s="177">
        <v>-4.9962999999999997</v>
      </c>
      <c r="I1412" s="177">
        <v>-6.0723000000000003</v>
      </c>
      <c r="J1412" s="177">
        <v>-2.7212999999999998</v>
      </c>
      <c r="K1412" s="177">
        <v>-2.8111000000000002</v>
      </c>
      <c r="L1412" s="177">
        <v>17.525200000000002</v>
      </c>
      <c r="M1412" s="177">
        <v>5.6689999999999996</v>
      </c>
      <c r="N1412" s="177">
        <v>0.38969999999999999</v>
      </c>
      <c r="O1412" s="177">
        <v>16.743300000000001</v>
      </c>
      <c r="P1412" s="177">
        <v>8.9276</v>
      </c>
      <c r="Q1412" s="177">
        <v>17.2254</v>
      </c>
      <c r="R1412" s="177">
        <v>16.469799999999999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44918</v>
      </c>
      <c r="E1413" s="177">
        <v>98.269000000000005</v>
      </c>
      <c r="F1413" s="177">
        <v>-3.0045999999999999</v>
      </c>
      <c r="G1413" s="177">
        <v>-5.5858999999999996</v>
      </c>
      <c r="H1413" s="177">
        <v>-5.1365999999999996</v>
      </c>
      <c r="I1413" s="177">
        <v>-5.5696000000000003</v>
      </c>
      <c r="J1413" s="177">
        <v>-3.0667</v>
      </c>
      <c r="K1413" s="177">
        <v>-0.70530000000000004</v>
      </c>
      <c r="L1413" s="177">
        <v>19.691400000000002</v>
      </c>
      <c r="M1413" s="177">
        <v>9.6396999999999995</v>
      </c>
      <c r="N1413" s="177">
        <v>9.4822000000000006</v>
      </c>
      <c r="O1413" s="177">
        <v>23.084900000000001</v>
      </c>
      <c r="P1413" s="177">
        <v>10.4618</v>
      </c>
      <c r="Q1413" s="177">
        <v>15.8774</v>
      </c>
      <c r="R1413" s="177">
        <v>23.764600000000002</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44918</v>
      </c>
      <c r="E1414" s="177">
        <v>106.411</v>
      </c>
      <c r="F1414" s="177">
        <v>-3.0026000000000002</v>
      </c>
      <c r="G1414" s="177">
        <v>-5.5811000000000002</v>
      </c>
      <c r="H1414" s="177">
        <v>-5.1239999999999997</v>
      </c>
      <c r="I1414" s="177">
        <v>-5.5450999999999997</v>
      </c>
      <c r="J1414" s="177">
        <v>-3.0150000000000001</v>
      </c>
      <c r="K1414" s="177">
        <v>-0.52539999999999998</v>
      </c>
      <c r="L1414" s="177">
        <v>20.121700000000001</v>
      </c>
      <c r="M1414" s="177">
        <v>10.2316</v>
      </c>
      <c r="N1414" s="177">
        <v>10.2705</v>
      </c>
      <c r="O1414" s="177">
        <v>23.943300000000001</v>
      </c>
      <c r="P1414" s="177">
        <v>11.3339</v>
      </c>
      <c r="Q1414" s="177">
        <v>19.063500000000001</v>
      </c>
      <c r="R1414" s="177">
        <v>24.639099999999999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2052</v>
      </c>
      <c r="C1415" s="173">
        <v>151036</v>
      </c>
      <c r="D1415" s="176">
        <v>44918</v>
      </c>
      <c r="E1415" s="177">
        <v>222.13730000000001</v>
      </c>
      <c r="F1415" s="177">
        <v>-2.6284000000000001</v>
      </c>
      <c r="G1415" s="177">
        <v>-4.7118000000000002</v>
      </c>
      <c r="H1415" s="177">
        <v>-4.0727000000000002</v>
      </c>
      <c r="I1415" s="177">
        <v>-4.7901999999999996</v>
      </c>
      <c r="J1415" s="177">
        <v>-2.8357999999999999</v>
      </c>
      <c r="K1415" s="177">
        <v>-2.4857999999999998</v>
      </c>
      <c r="L1415" s="177">
        <v>12.020799999999999</v>
      </c>
      <c r="M1415" s="177">
        <v>1.968</v>
      </c>
      <c r="N1415" s="177">
        <v>0.41470000000000001</v>
      </c>
      <c r="O1415" s="177">
        <v>17.0609</v>
      </c>
      <c r="P1415" s="177">
        <v>7.3163</v>
      </c>
      <c r="Q1415" s="177">
        <v>17.9191</v>
      </c>
      <c r="R1415" s="177">
        <v>14.869400000000001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2053</v>
      </c>
      <c r="C1416" s="173">
        <v>151034</v>
      </c>
      <c r="D1416" s="176">
        <v>44918</v>
      </c>
      <c r="E1416" s="177">
        <v>202.01519999999999</v>
      </c>
      <c r="F1416" s="177">
        <v>-2.6315</v>
      </c>
      <c r="G1416" s="177">
        <v>-4.7206000000000001</v>
      </c>
      <c r="H1416" s="177">
        <v>-4.0933000000000002</v>
      </c>
      <c r="I1416" s="177">
        <v>-4.8303000000000003</v>
      </c>
      <c r="J1416" s="177">
        <v>-2.9245999999999999</v>
      </c>
      <c r="K1416" s="177">
        <v>-2.7557999999999998</v>
      </c>
      <c r="L1416" s="177">
        <v>11.395200000000001</v>
      </c>
      <c r="M1416" s="177">
        <v>1.1137999999999999</v>
      </c>
      <c r="N1416" s="177">
        <v>-0.70040000000000002</v>
      </c>
      <c r="O1416" s="177">
        <v>15.723599999999999</v>
      </c>
      <c r="P1416" s="177">
        <v>6.1379999999999999</v>
      </c>
      <c r="Q1416" s="177">
        <v>17.762799999999999</v>
      </c>
      <c r="R1416" s="177">
        <v>13.5785</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44918</v>
      </c>
      <c r="E1417" s="177">
        <v>161.38999999999999</v>
      </c>
      <c r="F1417" s="177">
        <v>-3.2492000000000001</v>
      </c>
      <c r="G1417" s="177">
        <v>-5.3597999999999999</v>
      </c>
      <c r="H1417" s="177">
        <v>-5.1707000000000001</v>
      </c>
      <c r="I1417" s="177">
        <v>-6.2992999999999997</v>
      </c>
      <c r="J1417" s="177">
        <v>-3.8028</v>
      </c>
      <c r="K1417" s="177">
        <v>-2.448</v>
      </c>
      <c r="L1417" s="177">
        <v>12.466900000000001</v>
      </c>
      <c r="M1417" s="177">
        <v>4.3920000000000003</v>
      </c>
      <c r="N1417" s="177">
        <v>0.15509999999999999</v>
      </c>
      <c r="O1417" s="177">
        <v>19.918900000000001</v>
      </c>
      <c r="P1417" s="177">
        <v>8.7509999999999994</v>
      </c>
      <c r="Q1417" s="177">
        <v>16.5459</v>
      </c>
      <c r="R1417" s="177">
        <v>20.401599999999998</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44918</v>
      </c>
      <c r="E1418" s="177">
        <v>176.98</v>
      </c>
      <c r="F1418" s="177">
        <v>-3.2473000000000001</v>
      </c>
      <c r="G1418" s="177">
        <v>-5.3532000000000002</v>
      </c>
      <c r="H1418" s="177">
        <v>-5.1502999999999997</v>
      </c>
      <c r="I1418" s="177">
        <v>-6.2656000000000001</v>
      </c>
      <c r="J1418" s="177">
        <v>-3.7315</v>
      </c>
      <c r="K1418" s="177">
        <v>-2.2210000000000001</v>
      </c>
      <c r="L1418" s="177">
        <v>12.999599999999999</v>
      </c>
      <c r="M1418" s="177">
        <v>5.1574999999999998</v>
      </c>
      <c r="N1418" s="177">
        <v>1.1372</v>
      </c>
      <c r="O1418" s="177">
        <v>21.047799999999999</v>
      </c>
      <c r="P1418" s="177">
        <v>9.8314000000000004</v>
      </c>
      <c r="Q1418" s="177">
        <v>17.934699999999999</v>
      </c>
      <c r="R1418" s="177">
        <v>21.544</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44918</v>
      </c>
      <c r="E1419" s="177">
        <v>16.329999999999998</v>
      </c>
      <c r="F1419" s="177">
        <v>-3.1435</v>
      </c>
      <c r="G1419" s="177">
        <v>-5.1132999999999997</v>
      </c>
      <c r="H1419" s="177">
        <v>-5.0580999999999996</v>
      </c>
      <c r="I1419" s="177">
        <v>-5.9873000000000003</v>
      </c>
      <c r="J1419" s="177">
        <v>-4.0541</v>
      </c>
      <c r="K1419" s="177">
        <v>-4.1666999999999996</v>
      </c>
      <c r="L1419" s="177">
        <v>12.4656</v>
      </c>
      <c r="M1419" s="177">
        <v>0.61609999999999998</v>
      </c>
      <c r="N1419" s="177">
        <v>-5.3882000000000003</v>
      </c>
      <c r="O1419" s="177">
        <v>16.739599999999999</v>
      </c>
      <c r="P1419" s="177">
        <v>5.7394999999999996</v>
      </c>
      <c r="Q1419" s="177">
        <v>8.6486000000000001</v>
      </c>
      <c r="R1419" s="177">
        <v>14.115399999999999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44918</v>
      </c>
      <c r="E1420" s="177">
        <v>17.809999999999999</v>
      </c>
      <c r="F1420" s="177">
        <v>-3.1539000000000001</v>
      </c>
      <c r="G1420" s="177">
        <v>-5.1650999999999998</v>
      </c>
      <c r="H1420" s="177">
        <v>-5.1144999999999996</v>
      </c>
      <c r="I1420" s="177">
        <v>-5.9661999999999997</v>
      </c>
      <c r="J1420" s="177">
        <v>-4.0408999999999997</v>
      </c>
      <c r="K1420" s="177">
        <v>-3.9891999999999999</v>
      </c>
      <c r="L1420" s="177">
        <v>12.936</v>
      </c>
      <c r="M1420" s="177">
        <v>1.2506999999999999</v>
      </c>
      <c r="N1420" s="177">
        <v>-4.6063000000000001</v>
      </c>
      <c r="O1420" s="177">
        <v>17.7285</v>
      </c>
      <c r="P1420" s="177">
        <v>7.1074000000000002</v>
      </c>
      <c r="Q1420" s="177">
        <v>10.2546</v>
      </c>
      <c r="R1420" s="177">
        <v>15.0723</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44918</v>
      </c>
      <c r="E1421" s="177">
        <v>86.66</v>
      </c>
      <c r="F1421" s="177">
        <v>-2.6511</v>
      </c>
      <c r="G1421" s="177">
        <v>-4.7378</v>
      </c>
      <c r="H1421" s="177">
        <v>-4.4964000000000004</v>
      </c>
      <c r="I1421" s="177">
        <v>-5.4343000000000004</v>
      </c>
      <c r="J1421" s="177">
        <v>-3.1299000000000001</v>
      </c>
      <c r="K1421" s="177">
        <v>-0.98260000000000003</v>
      </c>
      <c r="L1421" s="177">
        <v>15.0558</v>
      </c>
      <c r="M1421" s="177">
        <v>2.3986999999999998</v>
      </c>
      <c r="N1421" s="177">
        <v>-1.2309000000000001</v>
      </c>
      <c r="O1421" s="177">
        <v>20.649100000000001</v>
      </c>
      <c r="P1421" s="177">
        <v>11.1556</v>
      </c>
      <c r="Q1421" s="177">
        <v>14.7546</v>
      </c>
      <c r="R1421" s="177">
        <v>18.908899999999999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44918</v>
      </c>
      <c r="E1422" s="177">
        <v>100.86</v>
      </c>
      <c r="F1422" s="177">
        <v>-2.6541999999999999</v>
      </c>
      <c r="G1422" s="177">
        <v>-4.7232000000000003</v>
      </c>
      <c r="H1422" s="177">
        <v>-4.4795999999999996</v>
      </c>
      <c r="I1422" s="177">
        <v>-5.3845999999999998</v>
      </c>
      <c r="J1422" s="177">
        <v>-3.0286</v>
      </c>
      <c r="K1422" s="177">
        <v>-0.65010000000000001</v>
      </c>
      <c r="L1422" s="177">
        <v>15.851100000000001</v>
      </c>
      <c r="M1422" s="177">
        <v>3.4992000000000001</v>
      </c>
      <c r="N1422" s="177">
        <v>0.21859999999999999</v>
      </c>
      <c r="O1422" s="177">
        <v>22.3934</v>
      </c>
      <c r="P1422" s="177">
        <v>12.858599999999999</v>
      </c>
      <c r="Q1422" s="177">
        <v>19.081099999999999</v>
      </c>
      <c r="R1422" s="177">
        <v>20.657800000000002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1751</v>
      </c>
      <c r="C1423" s="173">
        <v>148733</v>
      </c>
      <c r="D1423" s="176">
        <v>44918</v>
      </c>
      <c r="E1423" s="177">
        <v>11.5966</v>
      </c>
      <c r="F1423" s="177">
        <v>-3.0497999999999998</v>
      </c>
      <c r="G1423" s="177">
        <v>-5.2107999999999999</v>
      </c>
      <c r="H1423" s="177">
        <v>-4.7412999999999998</v>
      </c>
      <c r="I1423" s="177">
        <v>-5.77</v>
      </c>
      <c r="J1423" s="177">
        <v>-3.9969000000000001</v>
      </c>
      <c r="K1423" s="177">
        <v>-3.9085999999999999</v>
      </c>
      <c r="L1423" s="177">
        <v>14.9726</v>
      </c>
      <c r="M1423" s="177">
        <v>7.1131000000000002</v>
      </c>
      <c r="N1423" s="177">
        <v>0.59509999999999996</v>
      </c>
      <c r="O1423" s="177"/>
      <c r="P1423" s="177"/>
      <c r="Q1423" s="177">
        <v>8.5638000000000005</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1752</v>
      </c>
      <c r="C1424" s="173">
        <v>148732</v>
      </c>
      <c r="D1424" s="176">
        <v>44918</v>
      </c>
      <c r="E1424" s="177">
        <v>11.1249</v>
      </c>
      <c r="F1424" s="177">
        <v>-3.056</v>
      </c>
      <c r="G1424" s="177">
        <v>-5.2281000000000004</v>
      </c>
      <c r="H1424" s="177">
        <v>-4.7803000000000004</v>
      </c>
      <c r="I1424" s="177">
        <v>-5.8480999999999996</v>
      </c>
      <c r="J1424" s="177">
        <v>-4.1658999999999997</v>
      </c>
      <c r="K1424" s="177">
        <v>-4.4187000000000003</v>
      </c>
      <c r="L1424" s="177">
        <v>13.7364</v>
      </c>
      <c r="M1424" s="177">
        <v>5.2766999999999999</v>
      </c>
      <c r="N1424" s="177">
        <v>-1.6766000000000001</v>
      </c>
      <c r="O1424" s="177"/>
      <c r="P1424" s="177"/>
      <c r="Q1424" s="177">
        <v>6.0915999999999997</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44918</v>
      </c>
      <c r="E1425" s="177">
        <v>74.364000000000004</v>
      </c>
      <c r="F1425" s="177">
        <v>-2.0779000000000001</v>
      </c>
      <c r="G1425" s="177">
        <v>-3.8740000000000001</v>
      </c>
      <c r="H1425" s="177">
        <v>-3.4872999999999998</v>
      </c>
      <c r="I1425" s="177">
        <v>-4.5343</v>
      </c>
      <c r="J1425" s="177">
        <v>-2.1436000000000002</v>
      </c>
      <c r="K1425" s="177">
        <v>-2.4952000000000001</v>
      </c>
      <c r="L1425" s="177">
        <v>15.711</v>
      </c>
      <c r="M1425" s="177">
        <v>5.7733999999999996</v>
      </c>
      <c r="N1425" s="177">
        <v>3.6663000000000001</v>
      </c>
      <c r="O1425" s="177">
        <v>23.129899999999999</v>
      </c>
      <c r="P1425" s="177">
        <v>12.3378</v>
      </c>
      <c r="Q1425" s="177">
        <v>13.590400000000001</v>
      </c>
      <c r="R1425" s="177">
        <v>23.865200000000002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44918</v>
      </c>
      <c r="E1426" s="177">
        <v>83.68</v>
      </c>
      <c r="F1426" s="177">
        <v>-2.0737000000000001</v>
      </c>
      <c r="G1426" s="177">
        <v>-3.8635999999999999</v>
      </c>
      <c r="H1426" s="177">
        <v>-3.4643000000000002</v>
      </c>
      <c r="I1426" s="177">
        <v>-4.4890999999999996</v>
      </c>
      <c r="J1426" s="177">
        <v>-2.0449999999999999</v>
      </c>
      <c r="K1426" s="177">
        <v>-2.1960999999999999</v>
      </c>
      <c r="L1426" s="177">
        <v>16.425999999999998</v>
      </c>
      <c r="M1426" s="177">
        <v>6.7714999999999996</v>
      </c>
      <c r="N1426" s="177">
        <v>4.97</v>
      </c>
      <c r="O1426" s="177">
        <v>24.694299999999998</v>
      </c>
      <c r="P1426" s="177">
        <v>13.733700000000001</v>
      </c>
      <c r="Q1426" s="177">
        <v>19.692399999999999</v>
      </c>
      <c r="R1426" s="177">
        <v>25.425999999999998</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44918</v>
      </c>
      <c r="E1427" s="177">
        <v>18.404499999999999</v>
      </c>
      <c r="F1427" s="177">
        <v>-3.4462000000000002</v>
      </c>
      <c r="G1427" s="177">
        <v>-5.6494</v>
      </c>
      <c r="H1427" s="177">
        <v>-5.1862000000000004</v>
      </c>
      <c r="I1427" s="177">
        <v>-6.0678999999999998</v>
      </c>
      <c r="J1427" s="177">
        <v>-4.2903000000000002</v>
      </c>
      <c r="K1427" s="177">
        <v>-4.1787000000000001</v>
      </c>
      <c r="L1427" s="177">
        <v>13.5709</v>
      </c>
      <c r="M1427" s="177">
        <v>1.4598</v>
      </c>
      <c r="N1427" s="177">
        <v>0.25929999999999997</v>
      </c>
      <c r="O1427" s="177">
        <v>22.274999999999999</v>
      </c>
      <c r="P1427" s="177"/>
      <c r="Q1427" s="177">
        <v>13.261200000000001</v>
      </c>
      <c r="R1427" s="177">
        <v>23.513500000000001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44918</v>
      </c>
      <c r="E1428" s="177">
        <v>16.897400000000001</v>
      </c>
      <c r="F1428" s="177">
        <v>-3.4512</v>
      </c>
      <c r="G1428" s="177">
        <v>-5.6627999999999998</v>
      </c>
      <c r="H1428" s="177">
        <v>-5.2172000000000001</v>
      </c>
      <c r="I1428" s="177">
        <v>-6.1292</v>
      </c>
      <c r="J1428" s="177">
        <v>-4.4253999999999998</v>
      </c>
      <c r="K1428" s="177">
        <v>-4.5888999999999998</v>
      </c>
      <c r="L1428" s="177">
        <v>12.59</v>
      </c>
      <c r="M1428" s="177">
        <v>0.15229999999999999</v>
      </c>
      <c r="N1428" s="177">
        <v>-1.4430000000000001</v>
      </c>
      <c r="O1428" s="177">
        <v>20.261199999999999</v>
      </c>
      <c r="P1428" s="177"/>
      <c r="Q1428" s="177">
        <v>11.303000000000001</v>
      </c>
      <c r="R1428" s="177">
        <v>21.444099999999999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44918</v>
      </c>
      <c r="E1429" s="177">
        <v>22.062000000000001</v>
      </c>
      <c r="F1429" s="177">
        <v>-2.6991000000000001</v>
      </c>
      <c r="G1429" s="177">
        <v>-4.2405999999999997</v>
      </c>
      <c r="H1429" s="177">
        <v>-4.0449000000000002</v>
      </c>
      <c r="I1429" s="177">
        <v>-4.7903000000000002</v>
      </c>
      <c r="J1429" s="177">
        <v>-2.3069999999999999</v>
      </c>
      <c r="K1429" s="177">
        <v>-1.6933</v>
      </c>
      <c r="L1429" s="177">
        <v>14.924200000000001</v>
      </c>
      <c r="M1429" s="177">
        <v>4.4306000000000001</v>
      </c>
      <c r="N1429" s="177">
        <v>4.1397000000000004</v>
      </c>
      <c r="O1429" s="177">
        <v>25.299499999999998</v>
      </c>
      <c r="P1429" s="177"/>
      <c r="Q1429" s="177">
        <v>26.156400000000001</v>
      </c>
      <c r="R1429" s="177">
        <v>25.636399999999998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44918</v>
      </c>
      <c r="E1430" s="177">
        <v>20.986000000000001</v>
      </c>
      <c r="F1430" s="177">
        <v>-2.6983999999999999</v>
      </c>
      <c r="G1430" s="177">
        <v>-4.2435</v>
      </c>
      <c r="H1430" s="177">
        <v>-4.0640000000000001</v>
      </c>
      <c r="I1430" s="177">
        <v>-4.8296999999999999</v>
      </c>
      <c r="J1430" s="177">
        <v>-2.3997999999999999</v>
      </c>
      <c r="K1430" s="177">
        <v>-1.9895</v>
      </c>
      <c r="L1430" s="177">
        <v>14.228199999999999</v>
      </c>
      <c r="M1430" s="177">
        <v>3.4965999999999999</v>
      </c>
      <c r="N1430" s="177">
        <v>2.8776000000000002</v>
      </c>
      <c r="O1430" s="177">
        <v>23.521000000000001</v>
      </c>
      <c r="P1430" s="177"/>
      <c r="Q1430" s="177">
        <v>24.317699999999999</v>
      </c>
      <c r="R1430" s="177">
        <v>23.966100000000001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2008</v>
      </c>
      <c r="C1431" s="173">
        <v>127042</v>
      </c>
      <c r="D1431" s="176">
        <v>44918</v>
      </c>
      <c r="E1431" s="177">
        <v>54.3217</v>
      </c>
      <c r="F1431" s="177">
        <v>-3.3738000000000001</v>
      </c>
      <c r="G1431" s="177">
        <v>-6.3315999999999999</v>
      </c>
      <c r="H1431" s="177">
        <v>-6.1239999999999997</v>
      </c>
      <c r="I1431" s="177">
        <v>-7.8631000000000002</v>
      </c>
      <c r="J1431" s="177">
        <v>-3.9988000000000001</v>
      </c>
      <c r="K1431" s="177">
        <v>-6.9486999999999997</v>
      </c>
      <c r="L1431" s="177">
        <v>19.653400000000001</v>
      </c>
      <c r="M1431" s="177">
        <v>12.3858</v>
      </c>
      <c r="N1431" s="177">
        <v>9.5259999999999998</v>
      </c>
      <c r="O1431" s="177">
        <v>24.064699999999998</v>
      </c>
      <c r="P1431" s="177">
        <v>13.238099999999999</v>
      </c>
      <c r="Q1431" s="177">
        <v>21.117999999999999</v>
      </c>
      <c r="R1431" s="177">
        <v>31.8796</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2009</v>
      </c>
      <c r="C1432" s="173">
        <v>127039</v>
      </c>
      <c r="D1432" s="176">
        <v>44918</v>
      </c>
      <c r="E1432" s="177">
        <v>48.7363</v>
      </c>
      <c r="F1432" s="177">
        <v>-3.3771</v>
      </c>
      <c r="G1432" s="177">
        <v>-6.3406000000000002</v>
      </c>
      <c r="H1432" s="177">
        <v>-6.1451000000000002</v>
      </c>
      <c r="I1432" s="177">
        <v>-7.9044999999999996</v>
      </c>
      <c r="J1432" s="177">
        <v>-4.0913000000000004</v>
      </c>
      <c r="K1432" s="177">
        <v>-7.2236000000000002</v>
      </c>
      <c r="L1432" s="177">
        <v>18.9511</v>
      </c>
      <c r="M1432" s="177">
        <v>11.4039</v>
      </c>
      <c r="N1432" s="177">
        <v>8.2775999999999996</v>
      </c>
      <c r="O1432" s="177">
        <v>22.5792</v>
      </c>
      <c r="P1432" s="177">
        <v>11.873100000000001</v>
      </c>
      <c r="Q1432" s="177">
        <v>19.639399999999998</v>
      </c>
      <c r="R1432" s="177">
        <v>30.311399999999999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44918</v>
      </c>
      <c r="E1433" s="177">
        <v>2096.0250999999998</v>
      </c>
      <c r="F1433" s="177">
        <v>-3.1089000000000002</v>
      </c>
      <c r="G1433" s="177">
        <v>-5.1018999999999997</v>
      </c>
      <c r="H1433" s="177">
        <v>-4.9528999999999996</v>
      </c>
      <c r="I1433" s="177">
        <v>-6.2386999999999997</v>
      </c>
      <c r="J1433" s="177">
        <v>-2.3843999999999999</v>
      </c>
      <c r="K1433" s="177">
        <v>-3.1221000000000001</v>
      </c>
      <c r="L1433" s="177">
        <v>15.063599999999999</v>
      </c>
      <c r="M1433" s="177">
        <v>5.3257000000000003</v>
      </c>
      <c r="N1433" s="177">
        <v>3.8052999999999999</v>
      </c>
      <c r="O1433" s="177">
        <v>23.0304</v>
      </c>
      <c r="P1433" s="177">
        <v>12.0589</v>
      </c>
      <c r="Q1433" s="177">
        <v>21.691299999999998</v>
      </c>
      <c r="R1433" s="177">
        <v>23.4618</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44918</v>
      </c>
      <c r="E1434" s="177">
        <v>2249.5261</v>
      </c>
      <c r="F1434" s="177">
        <v>-3.1063999999999998</v>
      </c>
      <c r="G1434" s="177">
        <v>-5.0946999999999996</v>
      </c>
      <c r="H1434" s="177">
        <v>-4.9359999999999999</v>
      </c>
      <c r="I1434" s="177">
        <v>-6.2069999999999999</v>
      </c>
      <c r="J1434" s="177">
        <v>-2.3153000000000001</v>
      </c>
      <c r="K1434" s="177">
        <v>-2.9136000000000002</v>
      </c>
      <c r="L1434" s="177">
        <v>15.550599999999999</v>
      </c>
      <c r="M1434" s="177">
        <v>5.9927000000000001</v>
      </c>
      <c r="N1434" s="177">
        <v>4.6432000000000002</v>
      </c>
      <c r="O1434" s="177">
        <v>23.952100000000002</v>
      </c>
      <c r="P1434" s="177">
        <v>12.860200000000001</v>
      </c>
      <c r="Q1434" s="177">
        <v>16.137499999999999</v>
      </c>
      <c r="R1434" s="177">
        <v>24.421700000000001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44918</v>
      </c>
      <c r="E1435" s="177">
        <v>47.85</v>
      </c>
      <c r="F1435" s="177">
        <v>-2.9215</v>
      </c>
      <c r="G1435" s="177">
        <v>-4.3383000000000003</v>
      </c>
      <c r="H1435" s="177">
        <v>-4.0119999999999996</v>
      </c>
      <c r="I1435" s="177">
        <v>-5.8255999999999997</v>
      </c>
      <c r="J1435" s="177">
        <v>-4.1273999999999997</v>
      </c>
      <c r="K1435" s="177">
        <v>-4.4528999999999996</v>
      </c>
      <c r="L1435" s="177">
        <v>14.0916</v>
      </c>
      <c r="M1435" s="177">
        <v>3.5714000000000001</v>
      </c>
      <c r="N1435" s="177">
        <v>0.73680000000000001</v>
      </c>
      <c r="O1435" s="177">
        <v>36.374699999999997</v>
      </c>
      <c r="P1435" s="177">
        <v>17.473199999999999</v>
      </c>
      <c r="Q1435" s="177">
        <v>18.854900000000001</v>
      </c>
      <c r="R1435" s="177">
        <v>29.687999999999999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44918</v>
      </c>
      <c r="E1436" s="177">
        <v>42.7</v>
      </c>
      <c r="F1436" s="177">
        <v>-2.9325000000000001</v>
      </c>
      <c r="G1436" s="177">
        <v>-4.3459000000000003</v>
      </c>
      <c r="H1436" s="177">
        <v>-4.0664999999999996</v>
      </c>
      <c r="I1436" s="177">
        <v>-5.8849</v>
      </c>
      <c r="J1436" s="177">
        <v>-4.2601000000000004</v>
      </c>
      <c r="K1436" s="177">
        <v>-4.8361999999999998</v>
      </c>
      <c r="L1436" s="177">
        <v>13.202500000000001</v>
      </c>
      <c r="M1436" s="177">
        <v>2.3490000000000002</v>
      </c>
      <c r="N1436" s="177">
        <v>-0.8821</v>
      </c>
      <c r="O1436" s="177">
        <v>33.980600000000003</v>
      </c>
      <c r="P1436" s="177">
        <v>15.4861</v>
      </c>
      <c r="Q1436" s="177">
        <v>17.370899999999999</v>
      </c>
      <c r="R1436" s="177">
        <v>27.419499999999999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44918</v>
      </c>
      <c r="E1439" s="177">
        <v>129.7133</v>
      </c>
      <c r="F1439" s="177">
        <v>-4.3963000000000001</v>
      </c>
      <c r="G1439" s="177">
        <v>-7.7001999999999997</v>
      </c>
      <c r="H1439" s="177">
        <v>-7.1722999999999999</v>
      </c>
      <c r="I1439" s="177">
        <v>-8.0870999999999995</v>
      </c>
      <c r="J1439" s="177">
        <v>-4.6646000000000001</v>
      </c>
      <c r="K1439" s="177">
        <v>-2.7353999999999998</v>
      </c>
      <c r="L1439" s="177">
        <v>17.8188</v>
      </c>
      <c r="M1439" s="177">
        <v>8.8097999999999992</v>
      </c>
      <c r="N1439" s="177">
        <v>10.933199999999999</v>
      </c>
      <c r="O1439" s="177">
        <v>33.286799999999999</v>
      </c>
      <c r="P1439" s="177">
        <v>17.976099999999999</v>
      </c>
      <c r="Q1439" s="177">
        <v>12.452999999999999</v>
      </c>
      <c r="R1439" s="177">
        <v>30.007000000000001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44918</v>
      </c>
      <c r="E1440" s="177">
        <v>140.3861</v>
      </c>
      <c r="F1440" s="177">
        <v>-4.3916000000000004</v>
      </c>
      <c r="G1440" s="177">
        <v>-7.6866000000000003</v>
      </c>
      <c r="H1440" s="177">
        <v>-7.1410999999999998</v>
      </c>
      <c r="I1440" s="177">
        <v>-8.0244999999999997</v>
      </c>
      <c r="J1440" s="177">
        <v>-4.5160999999999998</v>
      </c>
      <c r="K1440" s="177">
        <v>-2.3445</v>
      </c>
      <c r="L1440" s="177">
        <v>18.9008</v>
      </c>
      <c r="M1440" s="177">
        <v>10.3218</v>
      </c>
      <c r="N1440" s="177">
        <v>13.038600000000001</v>
      </c>
      <c r="O1440" s="177">
        <v>35.858800000000002</v>
      </c>
      <c r="P1440" s="177">
        <v>19.729800000000001</v>
      </c>
      <c r="Q1440" s="177">
        <v>16.516100000000002</v>
      </c>
      <c r="R1440" s="177">
        <v>32.731000000000002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44918</v>
      </c>
      <c r="E1441" s="177">
        <v>154.29589999999999</v>
      </c>
      <c r="F1441" s="177">
        <v>-2.3654999999999999</v>
      </c>
      <c r="G1441" s="177">
        <v>-4.9535</v>
      </c>
      <c r="H1441" s="177">
        <v>-4.4710999999999999</v>
      </c>
      <c r="I1441" s="177">
        <v>-5.4070999999999998</v>
      </c>
      <c r="J1441" s="177">
        <v>-4.1761999999999997</v>
      </c>
      <c r="K1441" s="177">
        <v>-6.5183999999999997</v>
      </c>
      <c r="L1441" s="177">
        <v>13.113899999999999</v>
      </c>
      <c r="M1441" s="177">
        <v>5.6410999999999998</v>
      </c>
      <c r="N1441" s="177">
        <v>2.0367999999999999</v>
      </c>
      <c r="O1441" s="177">
        <v>27.148299999999999</v>
      </c>
      <c r="P1441" s="177">
        <v>11.45</v>
      </c>
      <c r="Q1441" s="177">
        <v>18.7209</v>
      </c>
      <c r="R1441" s="177">
        <v>26.0885</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44918</v>
      </c>
      <c r="E1442" s="177">
        <v>140.79050000000001</v>
      </c>
      <c r="F1442" s="177">
        <v>-2.3677000000000001</v>
      </c>
      <c r="G1442" s="177">
        <v>-4.96</v>
      </c>
      <c r="H1442" s="177">
        <v>-4.4862000000000002</v>
      </c>
      <c r="I1442" s="177">
        <v>-5.4368999999999996</v>
      </c>
      <c r="J1442" s="177">
        <v>-4.2413999999999996</v>
      </c>
      <c r="K1442" s="177">
        <v>-6.7164999999999999</v>
      </c>
      <c r="L1442" s="177">
        <v>12.6347</v>
      </c>
      <c r="M1442" s="177">
        <v>4.9600999999999997</v>
      </c>
      <c r="N1442" s="177">
        <v>1.1428</v>
      </c>
      <c r="O1442" s="177">
        <v>26.021599999999999</v>
      </c>
      <c r="P1442" s="177">
        <v>10.428000000000001</v>
      </c>
      <c r="Q1442" s="177">
        <v>16.068899999999999</v>
      </c>
      <c r="R1442" s="177">
        <v>24.9682</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44918</v>
      </c>
      <c r="E1443" s="177">
        <v>774.11389999999994</v>
      </c>
      <c r="F1443" s="177">
        <v>-2.9018000000000002</v>
      </c>
      <c r="G1443" s="177">
        <v>-4.7397</v>
      </c>
      <c r="H1443" s="177">
        <v>-4.0979999999999999</v>
      </c>
      <c r="I1443" s="177">
        <v>-5.3785999999999996</v>
      </c>
      <c r="J1443" s="177">
        <v>-2.4184000000000001</v>
      </c>
      <c r="K1443" s="177">
        <v>-3.4133</v>
      </c>
      <c r="L1443" s="177">
        <v>17.955200000000001</v>
      </c>
      <c r="M1443" s="177">
        <v>6.1666999999999996</v>
      </c>
      <c r="N1443" s="177">
        <v>4.9458000000000002</v>
      </c>
      <c r="O1443" s="177">
        <v>17.871500000000001</v>
      </c>
      <c r="P1443" s="177">
        <v>6.7995999999999999</v>
      </c>
      <c r="Q1443" s="177">
        <v>16.151299999999999</v>
      </c>
      <c r="R1443" s="177">
        <v>20.967600000000001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2010</v>
      </c>
      <c r="C1444" s="173">
        <v>101539</v>
      </c>
      <c r="D1444" s="176">
        <v>44918</v>
      </c>
      <c r="E1444" s="177">
        <v>724.32069999999999</v>
      </c>
      <c r="F1444" s="177">
        <v>-2.9039999999999999</v>
      </c>
      <c r="G1444" s="177">
        <v>-4.7462999999999997</v>
      </c>
      <c r="H1444" s="177">
        <v>-4.1134000000000004</v>
      </c>
      <c r="I1444" s="177">
        <v>-5.4088000000000003</v>
      </c>
      <c r="J1444" s="177">
        <v>-2.4855</v>
      </c>
      <c r="K1444" s="177">
        <v>-3.6316000000000002</v>
      </c>
      <c r="L1444" s="177">
        <v>17.407299999999999</v>
      </c>
      <c r="M1444" s="177">
        <v>5.4183000000000003</v>
      </c>
      <c r="N1444" s="177">
        <v>3.9672000000000001</v>
      </c>
      <c r="O1444" s="177">
        <v>16.879100000000001</v>
      </c>
      <c r="P1444" s="177">
        <v>5.931</v>
      </c>
      <c r="Q1444" s="177">
        <v>23.304099999999998</v>
      </c>
      <c r="R1444" s="177">
        <v>19.919</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44918</v>
      </c>
      <c r="E1445" s="177">
        <v>238.23570000000001</v>
      </c>
      <c r="F1445" s="177">
        <v>-3.0653999999999999</v>
      </c>
      <c r="G1445" s="177">
        <v>-5.3547000000000002</v>
      </c>
      <c r="H1445" s="177">
        <v>-4.4767000000000001</v>
      </c>
      <c r="I1445" s="177">
        <v>-5.1947000000000001</v>
      </c>
      <c r="J1445" s="177">
        <v>-3.6113</v>
      </c>
      <c r="K1445" s="177">
        <v>-3.4550000000000001</v>
      </c>
      <c r="L1445" s="177">
        <v>12.0801</v>
      </c>
      <c r="M1445" s="177">
        <v>-9.5699999999999993E-2</v>
      </c>
      <c r="N1445" s="177">
        <v>-1.6009</v>
      </c>
      <c r="O1445" s="177">
        <v>19.465599999999998</v>
      </c>
      <c r="P1445" s="177">
        <v>9.4473000000000003</v>
      </c>
      <c r="Q1445" s="177">
        <v>11.7682</v>
      </c>
      <c r="R1445" s="177">
        <v>17.4697</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44918</v>
      </c>
      <c r="E1446" s="177">
        <v>262.75909999999999</v>
      </c>
      <c r="F1446" s="177">
        <v>-3.0619000000000001</v>
      </c>
      <c r="G1446" s="177">
        <v>-5.3445</v>
      </c>
      <c r="H1446" s="177">
        <v>-4.4513999999999996</v>
      </c>
      <c r="I1446" s="177">
        <v>-5.1456999999999997</v>
      </c>
      <c r="J1446" s="177">
        <v>-3.5070999999999999</v>
      </c>
      <c r="K1446" s="177">
        <v>-3.1425000000000001</v>
      </c>
      <c r="L1446" s="177">
        <v>12.8216</v>
      </c>
      <c r="M1446" s="177">
        <v>0.89439999999999997</v>
      </c>
      <c r="N1446" s="177">
        <v>-0.313</v>
      </c>
      <c r="O1446" s="177">
        <v>20.9938</v>
      </c>
      <c r="P1446" s="177">
        <v>10.7807</v>
      </c>
      <c r="Q1446" s="177">
        <v>18.253</v>
      </c>
      <c r="R1446" s="177">
        <v>18.957000000000001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44918</v>
      </c>
      <c r="E1447" s="177">
        <v>76.92</v>
      </c>
      <c r="F1447" s="177">
        <v>-3.9220999999999999</v>
      </c>
      <c r="G1447" s="177">
        <v>-6.2523</v>
      </c>
      <c r="H1447" s="177">
        <v>-6.0805999999999996</v>
      </c>
      <c r="I1447" s="177">
        <v>-6.298</v>
      </c>
      <c r="J1447" s="177">
        <v>-2.8296999999999999</v>
      </c>
      <c r="K1447" s="177">
        <v>-1.0293000000000001</v>
      </c>
      <c r="L1447" s="177">
        <v>16.739999999999998</v>
      </c>
      <c r="M1447" s="177">
        <v>4.2699999999999996</v>
      </c>
      <c r="N1447" s="177">
        <v>3.0547</v>
      </c>
      <c r="O1447" s="177">
        <v>19.974599999999999</v>
      </c>
      <c r="P1447" s="177">
        <v>10.286</v>
      </c>
      <c r="Q1447" s="177">
        <v>15.8523</v>
      </c>
      <c r="R1447" s="177">
        <v>17.084499999999998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44918</v>
      </c>
      <c r="E1448" s="177">
        <v>73.58</v>
      </c>
      <c r="F1448" s="177">
        <v>-3.93</v>
      </c>
      <c r="G1448" s="177">
        <v>-6.2675000000000001</v>
      </c>
      <c r="H1448" s="177">
        <v>-6.0880999999999998</v>
      </c>
      <c r="I1448" s="177">
        <v>-6.3152999999999997</v>
      </c>
      <c r="J1448" s="177">
        <v>-2.8647</v>
      </c>
      <c r="K1448" s="177">
        <v>-1.1153999999999999</v>
      </c>
      <c r="L1448" s="177">
        <v>16.553100000000001</v>
      </c>
      <c r="M1448" s="177">
        <v>4.0147000000000004</v>
      </c>
      <c r="N1448" s="177">
        <v>2.7080000000000002</v>
      </c>
      <c r="O1448" s="177">
        <v>19.533899999999999</v>
      </c>
      <c r="P1448" s="177">
        <v>9.8339999999999996</v>
      </c>
      <c r="Q1448" s="177">
        <v>7.3021000000000003</v>
      </c>
      <c r="R1448" s="177">
        <v>16.676100000000002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44918</v>
      </c>
      <c r="E1449" s="177">
        <v>28.24</v>
      </c>
      <c r="F1449" s="177">
        <v>-2.8552</v>
      </c>
      <c r="G1449" s="177">
        <v>-4.8197000000000001</v>
      </c>
      <c r="H1449" s="177">
        <v>-4.3360000000000003</v>
      </c>
      <c r="I1449" s="177">
        <v>-5.5518000000000001</v>
      </c>
      <c r="J1449" s="177">
        <v>-3.7490999999999999</v>
      </c>
      <c r="K1449" s="177">
        <v>-5.6150000000000002</v>
      </c>
      <c r="L1449" s="177">
        <v>13.962899999999999</v>
      </c>
      <c r="M1449" s="177">
        <v>4.4764999999999997</v>
      </c>
      <c r="N1449" s="177">
        <v>-0.98180000000000001</v>
      </c>
      <c r="O1449" s="177"/>
      <c r="P1449" s="177"/>
      <c r="Q1449" s="177">
        <v>45.796399999999998</v>
      </c>
      <c r="R1449" s="177">
        <v>23.384399999999999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44918</v>
      </c>
      <c r="E1450" s="177">
        <v>27.25</v>
      </c>
      <c r="F1450" s="177">
        <v>-2.8519999999999999</v>
      </c>
      <c r="G1450" s="177">
        <v>-4.8201000000000001</v>
      </c>
      <c r="H1450" s="177">
        <v>-4.3524000000000003</v>
      </c>
      <c r="I1450" s="177">
        <v>-5.6113999999999997</v>
      </c>
      <c r="J1450" s="177">
        <v>-3.8462000000000001</v>
      </c>
      <c r="K1450" s="177">
        <v>-5.9695999999999998</v>
      </c>
      <c r="L1450" s="177">
        <v>13.070499999999999</v>
      </c>
      <c r="M1450" s="177">
        <v>3.298</v>
      </c>
      <c r="N1450" s="177">
        <v>-2.4346999999999999</v>
      </c>
      <c r="O1450" s="177"/>
      <c r="P1450" s="177"/>
      <c r="Q1450" s="177">
        <v>43.918999999999997</v>
      </c>
      <c r="R1450" s="177">
        <v>21.695499999999999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1753</v>
      </c>
      <c r="C1451" s="173">
        <v>120726</v>
      </c>
      <c r="D1451" s="176">
        <v>44918</v>
      </c>
      <c r="E1451" s="177">
        <v>199.82329999999999</v>
      </c>
      <c r="F1451" s="177">
        <v>-2.8174000000000001</v>
      </c>
      <c r="G1451" s="177">
        <v>-4.8716999999999997</v>
      </c>
      <c r="H1451" s="177">
        <v>-4.5796000000000001</v>
      </c>
      <c r="I1451" s="177">
        <v>-5.5297000000000001</v>
      </c>
      <c r="J1451" s="177">
        <v>-3.4081999999999999</v>
      </c>
      <c r="K1451" s="177">
        <v>-4.1933999999999996</v>
      </c>
      <c r="L1451" s="177">
        <v>14.3276</v>
      </c>
      <c r="M1451" s="177">
        <v>3.7061000000000002</v>
      </c>
      <c r="N1451" s="177">
        <v>-0.29070000000000001</v>
      </c>
      <c r="O1451" s="177">
        <v>24.038599999999999</v>
      </c>
      <c r="P1451" s="177">
        <v>10.521000000000001</v>
      </c>
      <c r="Q1451" s="177">
        <v>18.622900000000001</v>
      </c>
      <c r="R1451" s="177">
        <v>19.896100000000001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1805</v>
      </c>
      <c r="C1452" s="173">
        <v>120727</v>
      </c>
      <c r="D1452" s="176">
        <v>44918</v>
      </c>
      <c r="E1452" s="177">
        <v>136.27339214518801</v>
      </c>
      <c r="F1452" s="177">
        <v>-2.8174000000000001</v>
      </c>
      <c r="G1452" s="177">
        <v>-4.8716999999999997</v>
      </c>
      <c r="H1452" s="177">
        <v>-4.5796999999999999</v>
      </c>
      <c r="I1452" s="177">
        <v>-5.5297000000000001</v>
      </c>
      <c r="J1452" s="177">
        <v>-3.4081999999999999</v>
      </c>
      <c r="K1452" s="177">
        <v>-4.1933999999999996</v>
      </c>
      <c r="L1452" s="177">
        <v>14.3276</v>
      </c>
      <c r="M1452" s="177">
        <v>3.706</v>
      </c>
      <c r="N1452" s="177">
        <v>-0.2908</v>
      </c>
      <c r="O1452" s="177">
        <v>24.039899999999999</v>
      </c>
      <c r="P1452" s="177">
        <v>10.522</v>
      </c>
      <c r="Q1452" s="177">
        <v>18.624199999999998</v>
      </c>
      <c r="R1452" s="177">
        <v>19.8963</v>
      </c>
    </row>
    <row r="1453" spans="1:34" x14ac:dyDescent="0.3">
      <c r="A1453" s="173" t="s">
        <v>1056</v>
      </c>
      <c r="B1453" s="173" t="s">
        <v>1754</v>
      </c>
      <c r="C1453" s="173">
        <v>102394</v>
      </c>
      <c r="D1453" s="176">
        <v>44918</v>
      </c>
      <c r="E1453" s="177">
        <v>183.56399999999999</v>
      </c>
      <c r="F1453" s="177">
        <v>-2.8205</v>
      </c>
      <c r="G1453" s="177">
        <v>-4.8806000000000003</v>
      </c>
      <c r="H1453" s="177">
        <v>-4.5994000000000002</v>
      </c>
      <c r="I1453" s="177">
        <v>-5.5674000000000001</v>
      </c>
      <c r="J1453" s="177">
        <v>-3.4889000000000001</v>
      </c>
      <c r="K1453" s="177">
        <v>-4.4309000000000003</v>
      </c>
      <c r="L1453" s="177">
        <v>13.763199999999999</v>
      </c>
      <c r="M1453" s="177">
        <v>2.9203999999999999</v>
      </c>
      <c r="N1453" s="177">
        <v>-1.3027</v>
      </c>
      <c r="O1453" s="177">
        <v>22.859200000000001</v>
      </c>
      <c r="P1453" s="177">
        <v>9.51</v>
      </c>
      <c r="Q1453" s="177">
        <v>15.156000000000001</v>
      </c>
      <c r="R1453" s="177">
        <v>18.7211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1806</v>
      </c>
      <c r="C1454" s="173">
        <v>102393</v>
      </c>
      <c r="D1454" s="176">
        <v>44918</v>
      </c>
      <c r="E1454" s="177">
        <v>201.452424149493</v>
      </c>
      <c r="F1454" s="177">
        <v>-2.8205</v>
      </c>
      <c r="G1454" s="177">
        <v>-4.8806000000000003</v>
      </c>
      <c r="H1454" s="177">
        <v>-4.5991999999999997</v>
      </c>
      <c r="I1454" s="177">
        <v>-5.5673000000000004</v>
      </c>
      <c r="J1454" s="177">
        <v>-3.4887999999999999</v>
      </c>
      <c r="K1454" s="177">
        <v>-4.4307999999999996</v>
      </c>
      <c r="L1454" s="177">
        <v>13.763299999999999</v>
      </c>
      <c r="M1454" s="177">
        <v>2.9205000000000001</v>
      </c>
      <c r="N1454" s="177">
        <v>-1.3027</v>
      </c>
      <c r="O1454" s="177">
        <v>22.859200000000001</v>
      </c>
      <c r="P1454" s="177">
        <v>9.5103000000000009</v>
      </c>
      <c r="Q1454" s="177">
        <v>17.3965</v>
      </c>
      <c r="R1454" s="177">
        <v>18.7212</v>
      </c>
      <c r="S1454" t="s">
        <v>1811</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-2.9968538461538468</v>
      </c>
      <c r="G1455" s="179">
        <v>-5.1711519230769243</v>
      </c>
      <c r="H1455" s="179">
        <v>-4.7988192307692312</v>
      </c>
      <c r="I1455" s="179">
        <v>-5.8105923076923078</v>
      </c>
      <c r="J1455" s="179">
        <v>-3.5120192307692304</v>
      </c>
      <c r="K1455" s="179">
        <v>-3.7122500000000014</v>
      </c>
      <c r="L1455" s="179">
        <v>14.263915384615377</v>
      </c>
      <c r="M1455" s="179">
        <v>3.7139923076923074</v>
      </c>
      <c r="N1455" s="179">
        <v>1.093759615384615</v>
      </c>
      <c r="O1455" s="179">
        <v>22.112558333333329</v>
      </c>
      <c r="P1455" s="179">
        <v>10.657968181818182</v>
      </c>
      <c r="Q1455" s="179">
        <v>17.488784615384613</v>
      </c>
      <c r="R1455" s="179">
        <v>21.171735999999999</v>
      </c>
      <c r="S1455" t="s">
        <v>1811</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-2.9930500000000002</v>
      </c>
      <c r="G1456" s="179">
        <v>-5.0513499999999993</v>
      </c>
      <c r="H1456" s="179">
        <v>-4.7284500000000005</v>
      </c>
      <c r="I1456" s="179">
        <v>-5.6012500000000003</v>
      </c>
      <c r="J1456" s="179">
        <v>-3.6398000000000001</v>
      </c>
      <c r="K1456" s="179">
        <v>-3.7701000000000002</v>
      </c>
      <c r="L1456" s="179">
        <v>14.027249999999999</v>
      </c>
      <c r="M1456" s="179">
        <v>3.7060500000000003</v>
      </c>
      <c r="N1456" s="179">
        <v>0.35455000000000003</v>
      </c>
      <c r="O1456" s="179">
        <v>22.334199999999999</v>
      </c>
      <c r="P1456" s="179">
        <v>10.468</v>
      </c>
      <c r="Q1456" s="179">
        <v>17.29815</v>
      </c>
      <c r="R1456" s="179">
        <v>20.8127</v>
      </c>
      <c r="S1456" t="s">
        <v>1810</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1810</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1811</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44918</v>
      </c>
      <c r="E1459" s="177">
        <v>306.86739999999998</v>
      </c>
      <c r="F1459" s="177">
        <v>7.1737000000000002</v>
      </c>
      <c r="G1459" s="177">
        <v>7.4424999999999999</v>
      </c>
      <c r="H1459" s="177">
        <v>6.8754999999999997</v>
      </c>
      <c r="I1459" s="177">
        <v>6.7325999999999997</v>
      </c>
      <c r="J1459" s="177">
        <v>6.8137999999999996</v>
      </c>
      <c r="K1459" s="177">
        <v>6.4122000000000003</v>
      </c>
      <c r="L1459" s="177">
        <v>5.8653000000000004</v>
      </c>
      <c r="M1459" s="177">
        <v>4.9298999999999999</v>
      </c>
      <c r="N1459" s="177">
        <v>4.7908999999999997</v>
      </c>
      <c r="O1459" s="177">
        <v>5.0792000000000002</v>
      </c>
      <c r="P1459" s="177">
        <v>6.2373000000000003</v>
      </c>
      <c r="Q1459" s="177">
        <v>6.7328999999999999</v>
      </c>
      <c r="R1459" s="177">
        <v>4.306</v>
      </c>
      <c r="S1459" t="s">
        <v>1811</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44918</v>
      </c>
      <c r="E1460" s="177">
        <v>309.8689</v>
      </c>
      <c r="F1460" s="177">
        <v>7.2927999999999997</v>
      </c>
      <c r="G1460" s="177">
        <v>7.5669000000000004</v>
      </c>
      <c r="H1460" s="177">
        <v>6.9977999999999998</v>
      </c>
      <c r="I1460" s="177">
        <v>6.8516000000000004</v>
      </c>
      <c r="J1460" s="177">
        <v>6.9348000000000001</v>
      </c>
      <c r="K1460" s="177">
        <v>6.5351999999999997</v>
      </c>
      <c r="L1460" s="177">
        <v>5.99</v>
      </c>
      <c r="M1460" s="177">
        <v>5.0555000000000003</v>
      </c>
      <c r="N1460" s="177">
        <v>4.9177</v>
      </c>
      <c r="O1460" s="177">
        <v>5.202</v>
      </c>
      <c r="P1460" s="177">
        <v>6.3674999999999997</v>
      </c>
      <c r="Q1460" s="177">
        <v>7.3540999999999999</v>
      </c>
      <c r="R1460" s="177">
        <v>4.4253</v>
      </c>
      <c r="S1460" t="s">
        <v>1811</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44918</v>
      </c>
      <c r="E1461" s="177">
        <v>1193.5817999999999</v>
      </c>
      <c r="F1461" s="177">
        <v>7.3712999999999997</v>
      </c>
      <c r="G1461" s="177">
        <v>7.7652000000000001</v>
      </c>
      <c r="H1461" s="177">
        <v>7.2089999999999996</v>
      </c>
      <c r="I1461" s="177">
        <v>6.9005000000000001</v>
      </c>
      <c r="J1461" s="177">
        <v>6.8531000000000004</v>
      </c>
      <c r="K1461" s="177">
        <v>6.3979999999999997</v>
      </c>
      <c r="L1461" s="177">
        <v>5.8544999999999998</v>
      </c>
      <c r="M1461" s="177">
        <v>5.0130999999999997</v>
      </c>
      <c r="N1461" s="177">
        <v>4.8888999999999996</v>
      </c>
      <c r="O1461" s="177">
        <v>5.0464000000000002</v>
      </c>
      <c r="P1461" s="177"/>
      <c r="Q1461" s="177">
        <v>5.3691000000000004</v>
      </c>
      <c r="R1461" s="177">
        <v>4.3868</v>
      </c>
      <c r="S1461" t="s">
        <v>1811</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44918</v>
      </c>
      <c r="E1462" s="177">
        <v>1187.5450000000001</v>
      </c>
      <c r="F1462" s="177">
        <v>7.2182000000000004</v>
      </c>
      <c r="G1462" s="177">
        <v>7.6117999999999997</v>
      </c>
      <c r="H1462" s="177">
        <v>7.0549999999999997</v>
      </c>
      <c r="I1462" s="177">
        <v>6.7461000000000002</v>
      </c>
      <c r="J1462" s="177">
        <v>6.6982999999999997</v>
      </c>
      <c r="K1462" s="177">
        <v>6.2416999999999998</v>
      </c>
      <c r="L1462" s="177">
        <v>5.6962000000000002</v>
      </c>
      <c r="M1462" s="177">
        <v>4.8531000000000004</v>
      </c>
      <c r="N1462" s="177">
        <v>4.7267000000000001</v>
      </c>
      <c r="O1462" s="177">
        <v>4.8879000000000001</v>
      </c>
      <c r="P1462" s="177"/>
      <c r="Q1462" s="177">
        <v>5.2112999999999996</v>
      </c>
      <c r="R1462" s="177">
        <v>4.2255000000000003</v>
      </c>
      <c r="S1462" t="s">
        <v>1811</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1931</v>
      </c>
      <c r="C1463" s="173">
        <v>147377</v>
      </c>
      <c r="D1463" s="176">
        <v>44918</v>
      </c>
      <c r="E1463" s="177">
        <v>1165.2222999999999</v>
      </c>
      <c r="F1463" s="177">
        <v>7.8452999999999999</v>
      </c>
      <c r="G1463" s="177">
        <v>7.0960000000000001</v>
      </c>
      <c r="H1463" s="177">
        <v>6.1898999999999997</v>
      </c>
      <c r="I1463" s="177">
        <v>6.7202999999999999</v>
      </c>
      <c r="J1463" s="177">
        <v>6.6219000000000001</v>
      </c>
      <c r="K1463" s="177">
        <v>5.9112</v>
      </c>
      <c r="L1463" s="177">
        <v>5.1616</v>
      </c>
      <c r="M1463" s="177">
        <v>4.3849999999999998</v>
      </c>
      <c r="N1463" s="177">
        <v>4.3247</v>
      </c>
      <c r="O1463" s="177">
        <v>3.9258000000000002</v>
      </c>
      <c r="P1463" s="177"/>
      <c r="Q1463" s="177">
        <v>4.4462000000000002</v>
      </c>
      <c r="R1463" s="177">
        <v>3.7524000000000002</v>
      </c>
      <c r="S1463" t="s">
        <v>1811</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1932</v>
      </c>
      <c r="C1464" s="173">
        <v>147382</v>
      </c>
      <c r="D1464" s="176">
        <v>44918</v>
      </c>
      <c r="E1464" s="177">
        <v>1154.0768</v>
      </c>
      <c r="F1464" s="177">
        <v>7.6585000000000001</v>
      </c>
      <c r="G1464" s="177">
        <v>6.907</v>
      </c>
      <c r="H1464" s="177">
        <v>6.0002000000000004</v>
      </c>
      <c r="I1464" s="177">
        <v>6.5298999999999996</v>
      </c>
      <c r="J1464" s="177">
        <v>6.4310999999999998</v>
      </c>
      <c r="K1464" s="177">
        <v>5.7194000000000003</v>
      </c>
      <c r="L1464" s="177">
        <v>4.9656000000000002</v>
      </c>
      <c r="M1464" s="177">
        <v>4.1672000000000002</v>
      </c>
      <c r="N1464" s="177">
        <v>4.1052</v>
      </c>
      <c r="O1464" s="177">
        <v>3.6444999999999999</v>
      </c>
      <c r="P1464" s="177"/>
      <c r="Q1464" s="177">
        <v>4.1609999999999996</v>
      </c>
      <c r="R1464" s="177">
        <v>3.4954000000000001</v>
      </c>
      <c r="S1464" t="s">
        <v>1811</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44918</v>
      </c>
      <c r="E1465" s="177">
        <v>45.095100000000002</v>
      </c>
      <c r="F1465" s="177">
        <v>6.4763999999999999</v>
      </c>
      <c r="G1465" s="177">
        <v>7.6401000000000003</v>
      </c>
      <c r="H1465" s="177">
        <v>7.4339000000000004</v>
      </c>
      <c r="I1465" s="177">
        <v>6.9097</v>
      </c>
      <c r="J1465" s="177">
        <v>7.0964</v>
      </c>
      <c r="K1465" s="177">
        <v>6.3913000000000002</v>
      </c>
      <c r="L1465" s="177">
        <v>5.8151000000000002</v>
      </c>
      <c r="M1465" s="177">
        <v>4.2366000000000001</v>
      </c>
      <c r="N1465" s="177">
        <v>4.1692999999999998</v>
      </c>
      <c r="O1465" s="177">
        <v>4.6360999999999999</v>
      </c>
      <c r="P1465" s="177">
        <v>5.9063999999999997</v>
      </c>
      <c r="Q1465" s="177">
        <v>6.8974000000000002</v>
      </c>
      <c r="R1465" s="177">
        <v>4.0114999999999998</v>
      </c>
      <c r="S1465" t="s">
        <v>1811</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44918</v>
      </c>
      <c r="E1466" s="177">
        <v>44.022500000000001</v>
      </c>
      <c r="F1466" s="177">
        <v>6.3023999999999996</v>
      </c>
      <c r="G1466" s="177">
        <v>7.4390000000000001</v>
      </c>
      <c r="H1466" s="177">
        <v>7.2233000000000001</v>
      </c>
      <c r="I1466" s="177">
        <v>6.6916000000000002</v>
      </c>
      <c r="J1466" s="177">
        <v>6.8733000000000004</v>
      </c>
      <c r="K1466" s="177">
        <v>6.1574999999999998</v>
      </c>
      <c r="L1466" s="177">
        <v>5.5637999999999996</v>
      </c>
      <c r="M1466" s="177">
        <v>3.9843000000000002</v>
      </c>
      <c r="N1466" s="177">
        <v>3.9161000000000001</v>
      </c>
      <c r="O1466" s="177">
        <v>4.3993000000000002</v>
      </c>
      <c r="P1466" s="177">
        <v>5.657</v>
      </c>
      <c r="Q1466" s="177">
        <v>6.5833000000000004</v>
      </c>
      <c r="R1466" s="177">
        <v>3.7673000000000001</v>
      </c>
      <c r="S1466" t="s">
        <v>1811</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1603</v>
      </c>
      <c r="C1467" s="173">
        <v>140237</v>
      </c>
      <c r="D1467" s="176">
        <v>44918</v>
      </c>
      <c r="E1467" s="177">
        <v>26.0504</v>
      </c>
      <c r="F1467" s="177">
        <v>10.0909</v>
      </c>
      <c r="G1467" s="177">
        <v>6.0746000000000002</v>
      </c>
      <c r="H1467" s="177">
        <v>6.0720000000000001</v>
      </c>
      <c r="I1467" s="177">
        <v>6.2701000000000002</v>
      </c>
      <c r="J1467" s="177">
        <v>6.3567999999999998</v>
      </c>
      <c r="K1467" s="177">
        <v>5.8582000000000001</v>
      </c>
      <c r="L1467" s="177">
        <v>5.1007999999999996</v>
      </c>
      <c r="M1467" s="177">
        <v>4.2267999999999999</v>
      </c>
      <c r="N1467" s="177">
        <v>4.1840999999999999</v>
      </c>
      <c r="O1467" s="177">
        <v>5.0739000000000001</v>
      </c>
      <c r="P1467" s="177">
        <v>6.8914999999999997</v>
      </c>
      <c r="Q1467" s="177">
        <v>7.4675000000000002</v>
      </c>
      <c r="R1467" s="177">
        <v>3.9165000000000001</v>
      </c>
      <c r="S1467" t="s">
        <v>1811</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1604</v>
      </c>
      <c r="C1468" s="173">
        <v>140230</v>
      </c>
      <c r="D1468" s="176">
        <v>44918</v>
      </c>
      <c r="E1468" s="177">
        <v>20.5761</v>
      </c>
      <c r="F1468" s="177">
        <v>9.2265999999999995</v>
      </c>
      <c r="G1468" s="177">
        <v>5.3239999999999998</v>
      </c>
      <c r="H1468" s="177">
        <v>5.3270999999999997</v>
      </c>
      <c r="I1468" s="177">
        <v>5.5233999999999996</v>
      </c>
      <c r="J1468" s="177">
        <v>5.6135999999999999</v>
      </c>
      <c r="K1468" s="177">
        <v>5.1132</v>
      </c>
      <c r="L1468" s="177">
        <v>4.3472</v>
      </c>
      <c r="M1468" s="177">
        <v>3.4676999999999998</v>
      </c>
      <c r="N1468" s="177">
        <v>3.4094000000000002</v>
      </c>
      <c r="O1468" s="177">
        <v>4.2790999999999997</v>
      </c>
      <c r="P1468" s="177">
        <v>6.1494999999999997</v>
      </c>
      <c r="Q1468" s="177">
        <v>5.1006</v>
      </c>
      <c r="R1468" s="177">
        <v>3.1257000000000001</v>
      </c>
      <c r="S1468" t="s">
        <v>1811</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1605</v>
      </c>
      <c r="C1469" s="173">
        <v>140229</v>
      </c>
      <c r="D1469" s="176">
        <v>44918</v>
      </c>
      <c r="E1469" s="177">
        <v>24.0426</v>
      </c>
      <c r="F1469" s="177">
        <v>9.4148999999999994</v>
      </c>
      <c r="G1469" s="177">
        <v>5.3665000000000003</v>
      </c>
      <c r="H1469" s="177">
        <v>5.3406000000000002</v>
      </c>
      <c r="I1469" s="177">
        <v>5.5420999999999996</v>
      </c>
      <c r="J1469" s="177">
        <v>5.6227</v>
      </c>
      <c r="K1469" s="177">
        <v>5.1143000000000001</v>
      </c>
      <c r="L1469" s="177">
        <v>4.3468</v>
      </c>
      <c r="M1469" s="177">
        <v>3.4691000000000001</v>
      </c>
      <c r="N1469" s="177">
        <v>3.4121000000000001</v>
      </c>
      <c r="O1469" s="177">
        <v>4.2801999999999998</v>
      </c>
      <c r="P1469" s="177">
        <v>6.1502999999999997</v>
      </c>
      <c r="Q1469" s="177">
        <v>6.2373000000000003</v>
      </c>
      <c r="R1469" s="177">
        <v>3.1280999999999999</v>
      </c>
      <c r="S1469" t="s">
        <v>1811</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44918</v>
      </c>
      <c r="E1470" s="177">
        <v>41.689300000000003</v>
      </c>
      <c r="F1470" s="177">
        <v>9.7209000000000003</v>
      </c>
      <c r="G1470" s="177">
        <v>7.1250999999999998</v>
      </c>
      <c r="H1470" s="177">
        <v>6.5872999999999999</v>
      </c>
      <c r="I1470" s="177">
        <v>6.4824999999999999</v>
      </c>
      <c r="J1470" s="177">
        <v>6.5224000000000002</v>
      </c>
      <c r="K1470" s="177">
        <v>5.9987000000000004</v>
      </c>
      <c r="L1470" s="177">
        <v>5.4345999999999997</v>
      </c>
      <c r="M1470" s="177">
        <v>4.5239000000000003</v>
      </c>
      <c r="N1470" s="177">
        <v>4.3452999999999999</v>
      </c>
      <c r="O1470" s="177">
        <v>4.6397000000000004</v>
      </c>
      <c r="P1470" s="177">
        <v>5.9634999999999998</v>
      </c>
      <c r="Q1470" s="177">
        <v>7.0777999999999999</v>
      </c>
      <c r="R1470" s="177">
        <v>3.9556</v>
      </c>
      <c r="S1470" t="s">
        <v>1811</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44918</v>
      </c>
      <c r="E1471" s="177">
        <v>42.904000000000003</v>
      </c>
      <c r="F1471" s="177">
        <v>9.8712</v>
      </c>
      <c r="G1471" s="177">
        <v>7.2923</v>
      </c>
      <c r="H1471" s="177">
        <v>6.766</v>
      </c>
      <c r="I1471" s="177">
        <v>6.6527000000000003</v>
      </c>
      <c r="J1471" s="177">
        <v>6.6951000000000001</v>
      </c>
      <c r="K1471" s="177">
        <v>6.1702000000000004</v>
      </c>
      <c r="L1471" s="177">
        <v>5.6059000000000001</v>
      </c>
      <c r="M1471" s="177">
        <v>4.6952999999999996</v>
      </c>
      <c r="N1471" s="177">
        <v>4.5171999999999999</v>
      </c>
      <c r="O1471" s="177">
        <v>4.8066000000000004</v>
      </c>
      <c r="P1471" s="177">
        <v>6.1402999999999999</v>
      </c>
      <c r="Q1471" s="177">
        <v>7.4389000000000003</v>
      </c>
      <c r="R1471" s="177">
        <v>4.1247999999999996</v>
      </c>
      <c r="S1471" t="s">
        <v>1811</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44918</v>
      </c>
      <c r="E1472" s="177">
        <v>4751.4566000000004</v>
      </c>
      <c r="F1472" s="177">
        <v>7.4114000000000004</v>
      </c>
      <c r="G1472" s="177">
        <v>7.226</v>
      </c>
      <c r="H1472" s="177">
        <v>6.8033999999999999</v>
      </c>
      <c r="I1472" s="177">
        <v>6.7167000000000003</v>
      </c>
      <c r="J1472" s="177">
        <v>6.8552</v>
      </c>
      <c r="K1472" s="177">
        <v>6.2561</v>
      </c>
      <c r="L1472" s="177">
        <v>5.6925999999999997</v>
      </c>
      <c r="M1472" s="177">
        <v>4.8415999999999997</v>
      </c>
      <c r="N1472" s="177">
        <v>4.6772</v>
      </c>
      <c r="O1472" s="177">
        <v>4.9839000000000002</v>
      </c>
      <c r="P1472" s="177">
        <v>6.0884</v>
      </c>
      <c r="Q1472" s="177">
        <v>6.9626000000000001</v>
      </c>
      <c r="R1472" s="177">
        <v>4.2175000000000002</v>
      </c>
      <c r="S1472" t="s">
        <v>1811</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44918</v>
      </c>
      <c r="E1473" s="177">
        <v>4824.8666000000003</v>
      </c>
      <c r="F1473" s="177">
        <v>7.6112000000000002</v>
      </c>
      <c r="G1473" s="177">
        <v>7.4257999999999997</v>
      </c>
      <c r="H1473" s="177">
        <v>7.0039999999999996</v>
      </c>
      <c r="I1473" s="177">
        <v>6.9180999999999999</v>
      </c>
      <c r="J1473" s="177">
        <v>7.0568</v>
      </c>
      <c r="K1473" s="177">
        <v>6.4569999999999999</v>
      </c>
      <c r="L1473" s="177">
        <v>5.8952</v>
      </c>
      <c r="M1473" s="177">
        <v>5.0468999999999999</v>
      </c>
      <c r="N1473" s="177">
        <v>4.8734000000000002</v>
      </c>
      <c r="O1473" s="177">
        <v>5.1574</v>
      </c>
      <c r="P1473" s="177">
        <v>6.2786</v>
      </c>
      <c r="Q1473" s="177">
        <v>7.2487000000000004</v>
      </c>
      <c r="R1473" s="177">
        <v>4.3882000000000003</v>
      </c>
      <c r="S1473" t="s">
        <v>1811</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2054</v>
      </c>
      <c r="C1474" s="173">
        <v>151054</v>
      </c>
      <c r="D1474" s="176">
        <v>44918</v>
      </c>
      <c r="E1474" s="177">
        <v>34.4651267436628</v>
      </c>
      <c r="F1474" s="177">
        <v>8.5798000000000005</v>
      </c>
      <c r="G1474" s="177">
        <v>6.8342999999999998</v>
      </c>
      <c r="H1474" s="177">
        <v>6.6119000000000003</v>
      </c>
      <c r="I1474" s="177">
        <v>6.4264999999999999</v>
      </c>
      <c r="J1474" s="177">
        <v>6.6173999999999999</v>
      </c>
      <c r="K1474" s="177">
        <v>6.1356999999999999</v>
      </c>
      <c r="L1474" s="177">
        <v>5.5869</v>
      </c>
      <c r="M1474" s="177">
        <v>4.6119000000000003</v>
      </c>
      <c r="N1474" s="177">
        <v>4.4691999999999998</v>
      </c>
      <c r="O1474" s="177">
        <v>4.5658000000000003</v>
      </c>
      <c r="P1474" s="177">
        <v>6.0487000000000002</v>
      </c>
      <c r="Q1474" s="177">
        <v>7.4374000000000002</v>
      </c>
      <c r="R1474" s="177">
        <v>3.9165000000000001</v>
      </c>
      <c r="S1474" t="s">
        <v>1811</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2055</v>
      </c>
      <c r="C1475" s="173">
        <v>151048</v>
      </c>
      <c r="D1475" s="176">
        <v>44918</v>
      </c>
      <c r="E1475" s="177">
        <v>33.088795560222003</v>
      </c>
      <c r="F1475" s="177">
        <v>8.1090999999999998</v>
      </c>
      <c r="G1475" s="177">
        <v>6.4009999999999998</v>
      </c>
      <c r="H1475" s="177">
        <v>6.1291000000000002</v>
      </c>
      <c r="I1475" s="177">
        <v>5.9581999999999997</v>
      </c>
      <c r="J1475" s="177">
        <v>6.1360999999999999</v>
      </c>
      <c r="K1475" s="177">
        <v>5.6494</v>
      </c>
      <c r="L1475" s="177">
        <v>5.0951000000000004</v>
      </c>
      <c r="M1475" s="177">
        <v>4.1285999999999996</v>
      </c>
      <c r="N1475" s="177">
        <v>3.9790999999999999</v>
      </c>
      <c r="O1475" s="177">
        <v>4.0659999999999998</v>
      </c>
      <c r="P1475" s="177">
        <v>5.5407000000000002</v>
      </c>
      <c r="Q1475" s="177">
        <v>7.1272000000000002</v>
      </c>
      <c r="R1475" s="177">
        <v>3.4245000000000001</v>
      </c>
      <c r="S1475" t="s">
        <v>1811</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44918</v>
      </c>
      <c r="E1476" s="177">
        <v>314.91789999999997</v>
      </c>
      <c r="F1476" s="177">
        <v>7.6859999999999999</v>
      </c>
      <c r="G1476" s="177">
        <v>7.8129999999999997</v>
      </c>
      <c r="H1476" s="177">
        <v>7.0216000000000003</v>
      </c>
      <c r="I1476" s="177">
        <v>6.6981999999999999</v>
      </c>
      <c r="J1476" s="177">
        <v>6.7445000000000004</v>
      </c>
      <c r="K1476" s="177">
        <v>6.2476000000000003</v>
      </c>
      <c r="L1476" s="177">
        <v>5.7417999999999996</v>
      </c>
      <c r="M1476" s="177">
        <v>4.8559000000000001</v>
      </c>
      <c r="N1476" s="177">
        <v>4.6656000000000004</v>
      </c>
      <c r="O1476" s="177">
        <v>4.8545999999999996</v>
      </c>
      <c r="P1476" s="177">
        <v>6.0189000000000004</v>
      </c>
      <c r="Q1476" s="177">
        <v>7.0644</v>
      </c>
      <c r="R1476" s="177">
        <v>4.1737000000000002</v>
      </c>
      <c r="S1476" t="s">
        <v>1811</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44918</v>
      </c>
      <c r="E1477" s="177">
        <v>317.94690000000003</v>
      </c>
      <c r="F1477" s="177">
        <v>7.7850000000000001</v>
      </c>
      <c r="G1477" s="177">
        <v>7.9109999999999996</v>
      </c>
      <c r="H1477" s="177">
        <v>7.1207000000000003</v>
      </c>
      <c r="I1477" s="177">
        <v>6.8007</v>
      </c>
      <c r="J1477" s="177">
        <v>6.8567</v>
      </c>
      <c r="K1477" s="177">
        <v>6.3667999999999996</v>
      </c>
      <c r="L1477" s="177">
        <v>5.8639000000000001</v>
      </c>
      <c r="M1477" s="177">
        <v>4.9794</v>
      </c>
      <c r="N1477" s="177">
        <v>4.7906000000000004</v>
      </c>
      <c r="O1477" s="177">
        <v>4.9794999999999998</v>
      </c>
      <c r="P1477" s="177">
        <v>6.1456</v>
      </c>
      <c r="Q1477" s="177">
        <v>7.1951999999999998</v>
      </c>
      <c r="R1477" s="177">
        <v>4.2984</v>
      </c>
      <c r="S1477" t="s">
        <v>1811</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44918</v>
      </c>
      <c r="E1478" s="177">
        <v>36.1355</v>
      </c>
      <c r="F1478" s="177">
        <v>7.6783000000000001</v>
      </c>
      <c r="G1478" s="177">
        <v>7.2096</v>
      </c>
      <c r="H1478" s="177">
        <v>6.6750999999999996</v>
      </c>
      <c r="I1478" s="177">
        <v>6.5749000000000004</v>
      </c>
      <c r="J1478" s="177">
        <v>6.7134999999999998</v>
      </c>
      <c r="K1478" s="177">
        <v>6.1924000000000001</v>
      </c>
      <c r="L1478" s="177">
        <v>5.6679000000000004</v>
      </c>
      <c r="M1478" s="177">
        <v>4.8216999999999999</v>
      </c>
      <c r="N1478" s="177">
        <v>4.6790000000000003</v>
      </c>
      <c r="O1478" s="177">
        <v>4.7088999999999999</v>
      </c>
      <c r="P1478" s="177">
        <v>5.6757</v>
      </c>
      <c r="Q1478" s="177">
        <v>7.1214000000000004</v>
      </c>
      <c r="R1478" s="177">
        <v>4.1482999999999999</v>
      </c>
      <c r="S1478" t="s">
        <v>1811</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44918</v>
      </c>
      <c r="E1479" s="177">
        <v>33.859699999999997</v>
      </c>
      <c r="F1479" s="177">
        <v>6.9004000000000003</v>
      </c>
      <c r="G1479" s="177">
        <v>6.4713000000000003</v>
      </c>
      <c r="H1479" s="177">
        <v>5.9511000000000003</v>
      </c>
      <c r="I1479" s="177">
        <v>5.8573000000000004</v>
      </c>
      <c r="J1479" s="177">
        <v>5.9905999999999997</v>
      </c>
      <c r="K1479" s="177">
        <v>5.4657</v>
      </c>
      <c r="L1479" s="177">
        <v>4.9420999999999999</v>
      </c>
      <c r="M1479" s="177">
        <v>4.1054000000000004</v>
      </c>
      <c r="N1479" s="177">
        <v>3.9632999999999998</v>
      </c>
      <c r="O1479" s="177">
        <v>3.9651000000000001</v>
      </c>
      <c r="P1479" s="177">
        <v>4.9469000000000003</v>
      </c>
      <c r="Q1479" s="177">
        <v>6.3345000000000002</v>
      </c>
      <c r="R1479" s="177">
        <v>3.4409000000000001</v>
      </c>
      <c r="S1479" t="s">
        <v>1811</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1811</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1811</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44918</v>
      </c>
      <c r="E1482" s="177">
        <v>2546.3996000000002</v>
      </c>
      <c r="F1482" s="177">
        <v>6.5102000000000002</v>
      </c>
      <c r="G1482" s="177">
        <v>7.7778</v>
      </c>
      <c r="H1482" s="177">
        <v>7.1520000000000001</v>
      </c>
      <c r="I1482" s="177">
        <v>6.6574</v>
      </c>
      <c r="J1482" s="177">
        <v>6.6632999999999996</v>
      </c>
      <c r="K1482" s="177">
        <v>6.0187999999999997</v>
      </c>
      <c r="L1482" s="177">
        <v>5.4561000000000002</v>
      </c>
      <c r="M1482" s="177">
        <v>3.9188000000000001</v>
      </c>
      <c r="N1482" s="177">
        <v>3.8538999999999999</v>
      </c>
      <c r="O1482" s="177">
        <v>4.3791000000000002</v>
      </c>
      <c r="P1482" s="177">
        <v>5.5240999999999998</v>
      </c>
      <c r="Q1482" s="177">
        <v>7.2641999999999998</v>
      </c>
      <c r="R1482" s="177">
        <v>3.6873999999999998</v>
      </c>
      <c r="S1482" t="s">
        <v>1811</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44918</v>
      </c>
      <c r="E1483" s="177">
        <v>2618.0414000000001</v>
      </c>
      <c r="F1483" s="177">
        <v>6.8396999999999997</v>
      </c>
      <c r="G1483" s="177">
        <v>8.1082999999999998</v>
      </c>
      <c r="H1483" s="177">
        <v>7.4824999999999999</v>
      </c>
      <c r="I1483" s="177">
        <v>6.9882999999999997</v>
      </c>
      <c r="J1483" s="177">
        <v>6.9915000000000003</v>
      </c>
      <c r="K1483" s="177">
        <v>6.3535000000000004</v>
      </c>
      <c r="L1483" s="177">
        <v>5.7942</v>
      </c>
      <c r="M1483" s="177">
        <v>4.2571000000000003</v>
      </c>
      <c r="N1483" s="177">
        <v>4.2012</v>
      </c>
      <c r="O1483" s="177">
        <v>4.7324999999999999</v>
      </c>
      <c r="P1483" s="177">
        <v>5.8433000000000002</v>
      </c>
      <c r="Q1483" s="177">
        <v>7.4878999999999998</v>
      </c>
      <c r="R1483" s="177">
        <v>4.0423</v>
      </c>
      <c r="S1483" t="s">
        <v>1811</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1811</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1811</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44918</v>
      </c>
      <c r="E1486" s="177">
        <v>3730.0025999999998</v>
      </c>
      <c r="F1486" s="177">
        <v>7.1576000000000004</v>
      </c>
      <c r="G1486" s="177">
        <v>7.5026000000000002</v>
      </c>
      <c r="H1486" s="177">
        <v>6.8651999999999997</v>
      </c>
      <c r="I1486" s="177">
        <v>6.7329999999999997</v>
      </c>
      <c r="J1486" s="177">
        <v>6.7249999999999996</v>
      </c>
      <c r="K1486" s="177">
        <v>6.2072000000000003</v>
      </c>
      <c r="L1486" s="177">
        <v>5.6803999999999997</v>
      </c>
      <c r="M1486" s="177">
        <v>4.9676</v>
      </c>
      <c r="N1486" s="177">
        <v>4.7973999999999997</v>
      </c>
      <c r="O1486" s="177">
        <v>4.7091000000000003</v>
      </c>
      <c r="P1486" s="177">
        <v>5.9633000000000003</v>
      </c>
      <c r="Q1486" s="177">
        <v>6.9996999999999998</v>
      </c>
      <c r="R1486" s="177">
        <v>4.2309999999999999</v>
      </c>
      <c r="S1486" t="s">
        <v>1811</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44918</v>
      </c>
      <c r="E1487" s="177">
        <v>3753.5077000000001</v>
      </c>
      <c r="F1487" s="177">
        <v>7.2606000000000002</v>
      </c>
      <c r="G1487" s="177">
        <v>7.6062000000000003</v>
      </c>
      <c r="H1487" s="177">
        <v>6.9687999999999999</v>
      </c>
      <c r="I1487" s="177">
        <v>6.8367000000000004</v>
      </c>
      <c r="J1487" s="177">
        <v>6.8288000000000002</v>
      </c>
      <c r="K1487" s="177">
        <v>6.3127000000000004</v>
      </c>
      <c r="L1487" s="177">
        <v>5.7870999999999997</v>
      </c>
      <c r="M1487" s="177">
        <v>5.0637999999999996</v>
      </c>
      <c r="N1487" s="177">
        <v>4.8895999999999997</v>
      </c>
      <c r="O1487" s="177">
        <v>4.8022</v>
      </c>
      <c r="P1487" s="177">
        <v>6.0444000000000004</v>
      </c>
      <c r="Q1487" s="177">
        <v>7.1616999999999997</v>
      </c>
      <c r="R1487" s="177">
        <v>4.3201999999999998</v>
      </c>
      <c r="S1487" t="s">
        <v>1810</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44918</v>
      </c>
      <c r="E1488" s="177">
        <v>3443.9992999999999</v>
      </c>
      <c r="F1488" s="177">
        <v>7.5919999999999996</v>
      </c>
      <c r="G1488" s="177">
        <v>7.7232000000000003</v>
      </c>
      <c r="H1488" s="177">
        <v>6.9568000000000003</v>
      </c>
      <c r="I1488" s="177">
        <v>6.8122999999999996</v>
      </c>
      <c r="J1488" s="177">
        <v>6.8554000000000004</v>
      </c>
      <c r="K1488" s="177">
        <v>6.3464</v>
      </c>
      <c r="L1488" s="177">
        <v>5.8643000000000001</v>
      </c>
      <c r="M1488" s="177">
        <v>5.0955000000000004</v>
      </c>
      <c r="N1488" s="177">
        <v>4.9276999999999997</v>
      </c>
      <c r="O1488" s="177">
        <v>4.8903999999999996</v>
      </c>
      <c r="P1488" s="177">
        <v>6.1284999999999998</v>
      </c>
      <c r="Q1488" s="177">
        <v>7.3072999999999997</v>
      </c>
      <c r="R1488" s="177">
        <v>4.3517999999999999</v>
      </c>
      <c r="S1488" t="s">
        <v>1810</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44918</v>
      </c>
      <c r="E1489" s="177">
        <v>3476.9902999999999</v>
      </c>
      <c r="F1489" s="177">
        <v>7.7225999999999999</v>
      </c>
      <c r="G1489" s="177">
        <v>7.8537999999999997</v>
      </c>
      <c r="H1489" s="177">
        <v>7.0872000000000002</v>
      </c>
      <c r="I1489" s="177">
        <v>6.9428999999999998</v>
      </c>
      <c r="J1489" s="177">
        <v>6.9865000000000004</v>
      </c>
      <c r="K1489" s="177">
        <v>6.4786999999999999</v>
      </c>
      <c r="L1489" s="177">
        <v>5.9832000000000001</v>
      </c>
      <c r="M1489" s="177">
        <v>5.2154999999999996</v>
      </c>
      <c r="N1489" s="177">
        <v>5.0453000000000001</v>
      </c>
      <c r="O1489" s="177">
        <v>4.9995000000000003</v>
      </c>
      <c r="P1489" s="177">
        <v>6.2373000000000003</v>
      </c>
      <c r="Q1489" s="177">
        <v>7.2428999999999997</v>
      </c>
      <c r="R1489" s="177">
        <v>4.4623999999999997</v>
      </c>
      <c r="S1489" t="s">
        <v>1811</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44918</v>
      </c>
      <c r="E1490" s="177">
        <v>1135.088</v>
      </c>
      <c r="F1490" s="177">
        <v>6.9276999999999997</v>
      </c>
      <c r="G1490" s="177">
        <v>7.8125</v>
      </c>
      <c r="H1490" s="177">
        <v>7.3322000000000003</v>
      </c>
      <c r="I1490" s="177">
        <v>6.8201999999999998</v>
      </c>
      <c r="J1490" s="177">
        <v>6.9511000000000003</v>
      </c>
      <c r="K1490" s="177">
        <v>6.4108999999999998</v>
      </c>
      <c r="L1490" s="177">
        <v>5.7111999999999998</v>
      </c>
      <c r="M1490" s="177">
        <v>5.1509</v>
      </c>
      <c r="N1490" s="177">
        <v>4.9368999999999996</v>
      </c>
      <c r="O1490" s="177"/>
      <c r="P1490" s="177"/>
      <c r="Q1490" s="177">
        <v>4.6292999999999997</v>
      </c>
      <c r="R1490" s="177">
        <v>4.3360000000000003</v>
      </c>
      <c r="S1490" t="s">
        <v>1811</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44918</v>
      </c>
      <c r="E1491" s="177">
        <v>1110.9005999999999</v>
      </c>
      <c r="F1491" s="177">
        <v>6.5690999999999997</v>
      </c>
      <c r="G1491" s="177">
        <v>7.4542000000000002</v>
      </c>
      <c r="H1491" s="177">
        <v>6.9714999999999998</v>
      </c>
      <c r="I1491" s="177">
        <v>6.4988999999999999</v>
      </c>
      <c r="J1491" s="177">
        <v>6.6014999999999997</v>
      </c>
      <c r="K1491" s="177">
        <v>6.0240999999999998</v>
      </c>
      <c r="L1491" s="177">
        <v>5.1989000000000001</v>
      </c>
      <c r="M1491" s="177">
        <v>4.5964</v>
      </c>
      <c r="N1491" s="177">
        <v>4.3235999999999999</v>
      </c>
      <c r="O1491" s="177"/>
      <c r="P1491" s="177"/>
      <c r="Q1491" s="177">
        <v>3.8275000000000001</v>
      </c>
      <c r="R1491" s="177">
        <v>3.5707</v>
      </c>
      <c r="S1491" t="s">
        <v>1811</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1811</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1811</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44918</v>
      </c>
      <c r="E1494" s="177">
        <v>36.829300000000003</v>
      </c>
      <c r="F1494" s="177">
        <v>8.0292999999999992</v>
      </c>
      <c r="G1494" s="177">
        <v>7.7020999999999997</v>
      </c>
      <c r="H1494" s="177">
        <v>7.0175999999999998</v>
      </c>
      <c r="I1494" s="177">
        <v>6.8634000000000004</v>
      </c>
      <c r="J1494" s="177">
        <v>6.8434999999999997</v>
      </c>
      <c r="K1494" s="177">
        <v>6.3693999999999997</v>
      </c>
      <c r="L1494" s="177">
        <v>5.843</v>
      </c>
      <c r="M1494" s="177">
        <v>4.9241999999999999</v>
      </c>
      <c r="N1494" s="177">
        <v>4.7930000000000001</v>
      </c>
      <c r="O1494" s="177">
        <v>4.9687000000000001</v>
      </c>
      <c r="P1494" s="177">
        <v>6.2023999999999999</v>
      </c>
      <c r="Q1494" s="177">
        <v>7.5175000000000001</v>
      </c>
      <c r="R1494" s="177">
        <v>4.3207000000000004</v>
      </c>
      <c r="S1494" t="s">
        <v>1811</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44918</v>
      </c>
      <c r="E1495" s="177">
        <v>34.759700000000002</v>
      </c>
      <c r="F1495" s="177">
        <v>7.4569999999999999</v>
      </c>
      <c r="G1495" s="177">
        <v>7.1797000000000004</v>
      </c>
      <c r="H1495" s="177">
        <v>6.4733999999999998</v>
      </c>
      <c r="I1495" s="177">
        <v>6.3307000000000002</v>
      </c>
      <c r="J1495" s="177">
        <v>6.3083999999999998</v>
      </c>
      <c r="K1495" s="177">
        <v>5.8311999999999999</v>
      </c>
      <c r="L1495" s="177">
        <v>5.2984999999999998</v>
      </c>
      <c r="M1495" s="177">
        <v>4.3791000000000002</v>
      </c>
      <c r="N1495" s="177">
        <v>4.2413999999999996</v>
      </c>
      <c r="O1495" s="177">
        <v>4.4099000000000004</v>
      </c>
      <c r="P1495" s="177">
        <v>5.5869999999999997</v>
      </c>
      <c r="Q1495" s="177">
        <v>6.984</v>
      </c>
      <c r="R1495" s="177">
        <v>3.7847</v>
      </c>
      <c r="S1495" t="s">
        <v>1811</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44918</v>
      </c>
      <c r="E1496" s="177">
        <v>12.564399999999999</v>
      </c>
      <c r="F1496" s="177">
        <v>7.5545999999999998</v>
      </c>
      <c r="G1496" s="177">
        <v>7.5578000000000003</v>
      </c>
      <c r="H1496" s="177">
        <v>6.8566000000000003</v>
      </c>
      <c r="I1496" s="177">
        <v>6.6779000000000002</v>
      </c>
      <c r="J1496" s="177">
        <v>6.4835000000000003</v>
      </c>
      <c r="K1496" s="177">
        <v>6.0566000000000004</v>
      </c>
      <c r="L1496" s="177">
        <v>5.5726000000000004</v>
      </c>
      <c r="M1496" s="177">
        <v>5.0076000000000001</v>
      </c>
      <c r="N1496" s="177">
        <v>4.6641000000000004</v>
      </c>
      <c r="O1496" s="177">
        <v>4.4561000000000002</v>
      </c>
      <c r="P1496" s="177"/>
      <c r="Q1496" s="177">
        <v>5.5265000000000004</v>
      </c>
      <c r="R1496" s="177">
        <v>4.0609000000000002</v>
      </c>
      <c r="S1496" t="s">
        <v>1811</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44918</v>
      </c>
      <c r="E1497" s="177">
        <v>12.5154</v>
      </c>
      <c r="F1497" s="177">
        <v>7.5842000000000001</v>
      </c>
      <c r="G1497" s="177">
        <v>7.4901</v>
      </c>
      <c r="H1497" s="177">
        <v>6.7580999999999998</v>
      </c>
      <c r="I1497" s="177">
        <v>6.5785</v>
      </c>
      <c r="J1497" s="177">
        <v>6.3912000000000004</v>
      </c>
      <c r="K1497" s="177">
        <v>5.9650999999999996</v>
      </c>
      <c r="L1497" s="177">
        <v>5.4805999999999999</v>
      </c>
      <c r="M1497" s="177">
        <v>4.9286000000000003</v>
      </c>
      <c r="N1497" s="177">
        <v>4.58</v>
      </c>
      <c r="O1497" s="177">
        <v>4.3799000000000001</v>
      </c>
      <c r="P1497" s="177"/>
      <c r="Q1497" s="177">
        <v>5.4292999999999996</v>
      </c>
      <c r="R1497" s="177">
        <v>3.9769999999999999</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44918</v>
      </c>
      <c r="E1498" s="177">
        <v>3966.9591</v>
      </c>
      <c r="F1498" s="177">
        <v>7.7240000000000002</v>
      </c>
      <c r="G1498" s="177">
        <v>7.9542000000000002</v>
      </c>
      <c r="H1498" s="177">
        <v>7.3156999999999996</v>
      </c>
      <c r="I1498" s="177">
        <v>7.1479999999999997</v>
      </c>
      <c r="J1498" s="177">
        <v>7.2046000000000001</v>
      </c>
      <c r="K1498" s="177">
        <v>6.5974000000000004</v>
      </c>
      <c r="L1498" s="177">
        <v>6.0430000000000001</v>
      </c>
      <c r="M1498" s="177">
        <v>5.1482000000000001</v>
      </c>
      <c r="N1498" s="177">
        <v>5.0076000000000001</v>
      </c>
      <c r="O1498" s="177">
        <v>5.2164999999999999</v>
      </c>
      <c r="P1498" s="177">
        <v>4.7565999999999997</v>
      </c>
      <c r="Q1498" s="177">
        <v>6.4736000000000002</v>
      </c>
      <c r="R1498" s="177">
        <v>4.5602999999999998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44918</v>
      </c>
      <c r="E1499" s="177">
        <v>3919.0401999999999</v>
      </c>
      <c r="F1499" s="177">
        <v>7.4644000000000004</v>
      </c>
      <c r="G1499" s="177">
        <v>7.6950000000000003</v>
      </c>
      <c r="H1499" s="177">
        <v>7.0274999999999999</v>
      </c>
      <c r="I1499" s="177">
        <v>6.8724999999999996</v>
      </c>
      <c r="J1499" s="177">
        <v>6.9379</v>
      </c>
      <c r="K1499" s="177">
        <v>6.3261000000000003</v>
      </c>
      <c r="L1499" s="177">
        <v>5.7876000000000003</v>
      </c>
      <c r="M1499" s="177">
        <v>4.8882000000000003</v>
      </c>
      <c r="N1499" s="177">
        <v>4.7389999999999999</v>
      </c>
      <c r="O1499" s="177">
        <v>5.0058999999999996</v>
      </c>
      <c r="P1499" s="177">
        <v>4.5777000000000001</v>
      </c>
      <c r="Q1499" s="177">
        <v>6.6410999999999998</v>
      </c>
      <c r="R1499" s="177">
        <v>4.3230000000000004</v>
      </c>
    </row>
    <row r="1500" spans="1:34" x14ac:dyDescent="0.3">
      <c r="A1500" s="173" t="s">
        <v>1101</v>
      </c>
      <c r="B1500" s="173" t="s">
        <v>1136</v>
      </c>
      <c r="C1500" s="173">
        <v>120299</v>
      </c>
      <c r="D1500" s="176">
        <v>44918</v>
      </c>
      <c r="E1500" s="177">
        <v>2582.5661</v>
      </c>
      <c r="F1500" s="177">
        <v>7.9531000000000001</v>
      </c>
      <c r="G1500" s="177">
        <v>8.3697999999999997</v>
      </c>
      <c r="H1500" s="177">
        <v>7.52</v>
      </c>
      <c r="I1500" s="177">
        <v>7.0446</v>
      </c>
      <c r="J1500" s="177">
        <v>6.8867000000000003</v>
      </c>
      <c r="K1500" s="177">
        <v>6.4612999999999996</v>
      </c>
      <c r="L1500" s="177">
        <v>5.8784000000000001</v>
      </c>
      <c r="M1500" s="177">
        <v>5.0864000000000003</v>
      </c>
      <c r="N1500" s="177">
        <v>4.9324000000000003</v>
      </c>
      <c r="O1500" s="177">
        <v>4.9671000000000003</v>
      </c>
      <c r="P1500" s="177">
        <v>6.1807999999999996</v>
      </c>
      <c r="Q1500" s="177">
        <v>7.2308000000000003</v>
      </c>
      <c r="R1500" s="177">
        <v>4.3823999999999996</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44918</v>
      </c>
      <c r="E1501" s="177">
        <v>2556.8809999999999</v>
      </c>
      <c r="F1501" s="177">
        <v>7.883</v>
      </c>
      <c r="G1501" s="177">
        <v>8.3000000000000007</v>
      </c>
      <c r="H1501" s="177">
        <v>7.4497999999999998</v>
      </c>
      <c r="I1501" s="177">
        <v>6.9744000000000002</v>
      </c>
      <c r="J1501" s="177">
        <v>6.8163</v>
      </c>
      <c r="K1501" s="177">
        <v>6.3902000000000001</v>
      </c>
      <c r="L1501" s="177">
        <v>5.8064</v>
      </c>
      <c r="M1501" s="177">
        <v>5.0073999999999996</v>
      </c>
      <c r="N1501" s="177">
        <v>4.8487999999999998</v>
      </c>
      <c r="O1501" s="177">
        <v>4.8735999999999997</v>
      </c>
      <c r="P1501" s="177">
        <v>6.0720000000000001</v>
      </c>
      <c r="Q1501" s="177">
        <v>7.2203999999999997</v>
      </c>
      <c r="R1501" s="177">
        <v>4.2941000000000003</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7.7203621621621634</v>
      </c>
      <c r="G1502" s="179">
        <v>7.3521702702702694</v>
      </c>
      <c r="H1502" s="179">
        <v>6.8007945945945929</v>
      </c>
      <c r="I1502" s="179">
        <v>6.6292810810810829</v>
      </c>
      <c r="J1502" s="179">
        <v>6.6643054054054058</v>
      </c>
      <c r="K1502" s="179">
        <v>6.1335513513513522</v>
      </c>
      <c r="L1502" s="179">
        <v>5.55184864864865</v>
      </c>
      <c r="M1502" s="179">
        <v>4.6495729729729733</v>
      </c>
      <c r="N1502" s="179">
        <v>4.502348648648649</v>
      </c>
      <c r="O1502" s="179">
        <v>4.6849257142857139</v>
      </c>
      <c r="P1502" s="179">
        <v>5.9077310344827589</v>
      </c>
      <c r="Q1502" s="179">
        <v>6.5273648648648637</v>
      </c>
      <c r="R1502" s="179">
        <v>4.0360486486486487</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7.5919999999999996</v>
      </c>
      <c r="G1503" s="179">
        <v>7.5026000000000002</v>
      </c>
      <c r="H1503" s="179">
        <v>6.9687999999999999</v>
      </c>
      <c r="I1503" s="179">
        <v>6.7202999999999999</v>
      </c>
      <c r="J1503" s="179">
        <v>6.7445000000000004</v>
      </c>
      <c r="K1503" s="179">
        <v>6.2416999999999998</v>
      </c>
      <c r="L1503" s="179">
        <v>5.6925999999999997</v>
      </c>
      <c r="M1503" s="179">
        <v>4.8531000000000004</v>
      </c>
      <c r="N1503" s="179">
        <v>4.6656000000000004</v>
      </c>
      <c r="O1503" s="179">
        <v>4.8022</v>
      </c>
      <c r="P1503" s="179">
        <v>6.0487000000000002</v>
      </c>
      <c r="Q1503" s="179">
        <v>6.9996999999999998</v>
      </c>
      <c r="R1503" s="179">
        <v>4.1482999999999999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44918</v>
      </c>
      <c r="E1506" s="177">
        <v>32.669600000000003</v>
      </c>
      <c r="F1506" s="177">
        <v>-1.3777999999999999</v>
      </c>
      <c r="G1506" s="177">
        <v>-2.4392</v>
      </c>
      <c r="H1506" s="177">
        <v>-1.9419999999999999</v>
      </c>
      <c r="I1506" s="177">
        <v>-2.7088000000000001</v>
      </c>
      <c r="J1506" s="177">
        <v>-1.9066000000000001</v>
      </c>
      <c r="K1506" s="177">
        <v>-0.2878</v>
      </c>
      <c r="L1506" s="177">
        <v>8.8257999999999992</v>
      </c>
      <c r="M1506" s="177">
        <v>-2.0078999999999998</v>
      </c>
      <c r="N1506" s="177">
        <v>-4.2834000000000003</v>
      </c>
      <c r="O1506" s="177">
        <v>12.2011</v>
      </c>
      <c r="P1506" s="177">
        <v>11.2728</v>
      </c>
      <c r="Q1506" s="177">
        <v>9.94</v>
      </c>
      <c r="R1506" s="177">
        <v>9.5471000000000004</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44918</v>
      </c>
      <c r="E1507" s="177">
        <v>28.957699999999999</v>
      </c>
      <c r="F1507" s="177">
        <v>-1.3816999999999999</v>
      </c>
      <c r="G1507" s="177">
        <v>-2.4506999999999999</v>
      </c>
      <c r="H1507" s="177">
        <v>-1.9679</v>
      </c>
      <c r="I1507" s="177">
        <v>-2.7603</v>
      </c>
      <c r="J1507" s="177">
        <v>-2.0163000000000002</v>
      </c>
      <c r="K1507" s="177">
        <v>-0.6341</v>
      </c>
      <c r="L1507" s="177">
        <v>8.0447000000000006</v>
      </c>
      <c r="M1507" s="177">
        <v>-3.0922000000000001</v>
      </c>
      <c r="N1507" s="177">
        <v>-5.7290000000000001</v>
      </c>
      <c r="O1507" s="177">
        <v>10.4969</v>
      </c>
      <c r="P1507" s="177">
        <v>9.7925000000000004</v>
      </c>
      <c r="Q1507" s="177">
        <v>8.9964999999999993</v>
      </c>
      <c r="R1507" s="177">
        <v>7.8137999999999996</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44918</v>
      </c>
      <c r="E1508" s="177">
        <v>49.372</v>
      </c>
      <c r="F1508" s="177">
        <v>-1.1254999999999999</v>
      </c>
      <c r="G1508" s="177">
        <v>-1.9229000000000001</v>
      </c>
      <c r="H1508" s="177">
        <v>-1.4374</v>
      </c>
      <c r="I1508" s="177">
        <v>-2.028</v>
      </c>
      <c r="J1508" s="177">
        <v>-0.72989999999999999</v>
      </c>
      <c r="K1508" s="177">
        <v>2.3338999999999999</v>
      </c>
      <c r="L1508" s="177">
        <v>9.1818000000000008</v>
      </c>
      <c r="M1508" s="177">
        <v>5.0871000000000004</v>
      </c>
      <c r="N1508" s="177">
        <v>4.1295999999999999</v>
      </c>
      <c r="O1508" s="177">
        <v>13.9428</v>
      </c>
      <c r="P1508" s="177">
        <v>9.5812000000000008</v>
      </c>
      <c r="Q1508" s="177">
        <v>9.6334999999999997</v>
      </c>
      <c r="R1508" s="177">
        <v>11.1449</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44918</v>
      </c>
      <c r="E1509" s="177">
        <v>53.456000000000003</v>
      </c>
      <c r="F1509" s="177">
        <v>-1.1228</v>
      </c>
      <c r="G1509" s="177">
        <v>-1.9119999999999999</v>
      </c>
      <c r="H1509" s="177">
        <v>-1.4109</v>
      </c>
      <c r="I1509" s="177">
        <v>-1.9732000000000001</v>
      </c>
      <c r="J1509" s="177">
        <v>-0.61719999999999997</v>
      </c>
      <c r="K1509" s="177">
        <v>2.6638000000000002</v>
      </c>
      <c r="L1509" s="177">
        <v>9.8991000000000007</v>
      </c>
      <c r="M1509" s="177">
        <v>6.1351000000000004</v>
      </c>
      <c r="N1509" s="177">
        <v>5.5670999999999999</v>
      </c>
      <c r="O1509" s="177">
        <v>15.405900000000001</v>
      </c>
      <c r="P1509" s="177">
        <v>10.695</v>
      </c>
      <c r="Q1509" s="177">
        <v>10.833299999999999</v>
      </c>
      <c r="R1509" s="177">
        <v>12.7296</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44918</v>
      </c>
      <c r="E1510" s="177">
        <v>472.32679999999999</v>
      </c>
      <c r="F1510" s="177">
        <v>-1.0864</v>
      </c>
      <c r="G1510" s="177">
        <v>-2.0076999999999998</v>
      </c>
      <c r="H1510" s="177">
        <v>-1.6412</v>
      </c>
      <c r="I1510" s="177">
        <v>-1.7084999999999999</v>
      </c>
      <c r="J1510" s="177">
        <v>-7.9500000000000001E-2</v>
      </c>
      <c r="K1510" s="177">
        <v>5.3159999999999998</v>
      </c>
      <c r="L1510" s="177">
        <v>14.625</v>
      </c>
      <c r="M1510" s="177">
        <v>9.5736000000000008</v>
      </c>
      <c r="N1510" s="177">
        <v>16.261600000000001</v>
      </c>
      <c r="O1510" s="177">
        <v>19.883400000000002</v>
      </c>
      <c r="P1510" s="177">
        <v>12.436500000000001</v>
      </c>
      <c r="Q1510" s="177">
        <v>21.074400000000001</v>
      </c>
      <c r="R1510" s="177">
        <v>25.589200000000002</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44918</v>
      </c>
      <c r="E1511" s="177">
        <v>510.03980000000001</v>
      </c>
      <c r="F1511" s="177">
        <v>-1.0844</v>
      </c>
      <c r="G1511" s="177">
        <v>-2.0019</v>
      </c>
      <c r="H1511" s="177">
        <v>-1.6275999999999999</v>
      </c>
      <c r="I1511" s="177">
        <v>-1.6817</v>
      </c>
      <c r="J1511" s="177">
        <v>-2.24E-2</v>
      </c>
      <c r="K1511" s="177">
        <v>5.4931999999999999</v>
      </c>
      <c r="L1511" s="177">
        <v>15.0052</v>
      </c>
      <c r="M1511" s="177">
        <v>10.1174</v>
      </c>
      <c r="N1511" s="177">
        <v>17.022099999999998</v>
      </c>
      <c r="O1511" s="177">
        <v>20.646100000000001</v>
      </c>
      <c r="P1511" s="177">
        <v>13.2761</v>
      </c>
      <c r="Q1511" s="177">
        <v>15.8874</v>
      </c>
      <c r="R1511" s="177">
        <v>26.376799999999999</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1755</v>
      </c>
      <c r="C1512" s="173">
        <v>148454</v>
      </c>
      <c r="D1512" s="176">
        <v>44918</v>
      </c>
      <c r="E1512" s="177">
        <v>11.0304</v>
      </c>
      <c r="F1512" s="177">
        <v>-0.99009999999999998</v>
      </c>
      <c r="G1512" s="177">
        <v>-1.7450000000000001</v>
      </c>
      <c r="H1512" s="177">
        <v>-1.3619000000000001</v>
      </c>
      <c r="I1512" s="177">
        <v>-1.5810999999999999</v>
      </c>
      <c r="J1512" s="177">
        <v>-0.50509999999999999</v>
      </c>
      <c r="K1512" s="177">
        <v>0.78490000000000004</v>
      </c>
      <c r="L1512" s="177">
        <v>3.7111000000000001</v>
      </c>
      <c r="M1512" s="177">
        <v>-0.1087</v>
      </c>
      <c r="N1512" s="177">
        <v>-0.32440000000000002</v>
      </c>
      <c r="O1512" s="177"/>
      <c r="P1512" s="177"/>
      <c r="Q1512" s="177">
        <v>4.1952999999999996</v>
      </c>
      <c r="R1512" s="177">
        <v>2.8626</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1756</v>
      </c>
      <c r="C1513" s="173">
        <v>148455</v>
      </c>
      <c r="D1513" s="176">
        <v>44918</v>
      </c>
      <c r="E1513" s="177">
        <v>10.675000000000001</v>
      </c>
      <c r="F1513" s="177">
        <v>-0.99239999999999995</v>
      </c>
      <c r="G1513" s="177">
        <v>-1.7533000000000001</v>
      </c>
      <c r="H1513" s="177">
        <v>-1.3819999999999999</v>
      </c>
      <c r="I1513" s="177">
        <v>-1.6220000000000001</v>
      </c>
      <c r="J1513" s="177">
        <v>-0.59499999999999997</v>
      </c>
      <c r="K1513" s="177">
        <v>0.51129999999999998</v>
      </c>
      <c r="L1513" s="177">
        <v>3.1431</v>
      </c>
      <c r="M1513" s="177">
        <v>-1.0107999999999999</v>
      </c>
      <c r="N1513" s="177">
        <v>-1.5221</v>
      </c>
      <c r="O1513" s="177"/>
      <c r="P1513" s="177"/>
      <c r="Q1513" s="177">
        <v>2.7751000000000001</v>
      </c>
      <c r="R1513" s="177">
        <v>1.4887999999999999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1827</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1883</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1757</v>
      </c>
      <c r="C1516" s="173">
        <v>148457</v>
      </c>
      <c r="D1516" s="176">
        <v>44918</v>
      </c>
      <c r="E1516" s="177">
        <v>13.9358</v>
      </c>
      <c r="F1516" s="177">
        <v>-0.91720000000000002</v>
      </c>
      <c r="G1516" s="177">
        <v>-1.4894000000000001</v>
      </c>
      <c r="H1516" s="177">
        <v>-1.1715</v>
      </c>
      <c r="I1516" s="177">
        <v>-1.9888999999999999</v>
      </c>
      <c r="J1516" s="177">
        <v>-0.43719999999999998</v>
      </c>
      <c r="K1516" s="177">
        <v>4.1353</v>
      </c>
      <c r="L1516" s="177">
        <v>10.1914</v>
      </c>
      <c r="M1516" s="177">
        <v>3.3254000000000001</v>
      </c>
      <c r="N1516" s="177">
        <v>4.2927</v>
      </c>
      <c r="O1516" s="177"/>
      <c r="P1516" s="177"/>
      <c r="Q1516" s="177">
        <v>15.3749</v>
      </c>
      <c r="R1516" s="177">
        <v>12.979200000000001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1758</v>
      </c>
      <c r="C1517" s="173">
        <v>148459</v>
      </c>
      <c r="D1517" s="176">
        <v>44918</v>
      </c>
      <c r="E1517" s="177">
        <v>13.463100000000001</v>
      </c>
      <c r="F1517" s="177">
        <v>-0.9214</v>
      </c>
      <c r="G1517" s="177">
        <v>-1.502</v>
      </c>
      <c r="H1517" s="177">
        <v>-1.2013</v>
      </c>
      <c r="I1517" s="177">
        <v>-2.0459000000000001</v>
      </c>
      <c r="J1517" s="177">
        <v>-0.56059999999999999</v>
      </c>
      <c r="K1517" s="177">
        <v>3.7330999999999999</v>
      </c>
      <c r="L1517" s="177">
        <v>9.3778000000000006</v>
      </c>
      <c r="M1517" s="177">
        <v>2.2456999999999998</v>
      </c>
      <c r="N1517" s="177">
        <v>2.8801000000000001</v>
      </c>
      <c r="O1517" s="177"/>
      <c r="P1517" s="177"/>
      <c r="Q1517" s="177">
        <v>13.671799999999999</v>
      </c>
      <c r="R1517" s="177">
        <v>11.3247</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44918</v>
      </c>
      <c r="E1518" s="177">
        <v>85.246200000000002</v>
      </c>
      <c r="F1518" s="177">
        <v>-2.6433</v>
      </c>
      <c r="G1518" s="177">
        <v>-4.7530999999999999</v>
      </c>
      <c r="H1518" s="177">
        <v>-3.9765999999999999</v>
      </c>
      <c r="I1518" s="177">
        <v>-4.5266999999999999</v>
      </c>
      <c r="J1518" s="177">
        <v>-2.0131999999999999</v>
      </c>
      <c r="K1518" s="177">
        <v>-0.39329999999999998</v>
      </c>
      <c r="L1518" s="177">
        <v>17.046600000000002</v>
      </c>
      <c r="M1518" s="177">
        <v>9.2047000000000008</v>
      </c>
      <c r="N1518" s="177">
        <v>9.5062999999999995</v>
      </c>
      <c r="O1518" s="177">
        <v>28.526599999999998</v>
      </c>
      <c r="P1518" s="177">
        <v>19.6876</v>
      </c>
      <c r="Q1518" s="177">
        <v>10.341699999999999</v>
      </c>
      <c r="R1518" s="177">
        <v>30.921199999999999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44918</v>
      </c>
      <c r="E1519" s="177">
        <v>88.255499999999998</v>
      </c>
      <c r="F1519" s="177">
        <v>-2.6394000000000002</v>
      </c>
      <c r="G1519" s="177">
        <v>-4.7401999999999997</v>
      </c>
      <c r="H1519" s="177">
        <v>-3.9451999999999998</v>
      </c>
      <c r="I1519" s="177">
        <v>-4.4635999999999996</v>
      </c>
      <c r="J1519" s="177">
        <v>-1.8478000000000001</v>
      </c>
      <c r="K1519" s="177">
        <v>6.6400000000000001E-2</v>
      </c>
      <c r="L1519" s="177">
        <v>18.1126</v>
      </c>
      <c r="M1519" s="177">
        <v>10.692500000000001</v>
      </c>
      <c r="N1519" s="177">
        <v>11.484</v>
      </c>
      <c r="O1519" s="177">
        <v>30.155100000000001</v>
      </c>
      <c r="P1519" s="177">
        <v>20.52</v>
      </c>
      <c r="Q1519" s="177">
        <v>13.7562</v>
      </c>
      <c r="R1519" s="177">
        <v>33.3202</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44918</v>
      </c>
      <c r="E1520" s="177">
        <v>41.984699999999997</v>
      </c>
      <c r="F1520" s="177">
        <v>-1.7079</v>
      </c>
      <c r="G1520" s="177">
        <v>-2.7976999999999999</v>
      </c>
      <c r="H1520" s="177">
        <v>-2.4981</v>
      </c>
      <c r="I1520" s="177">
        <v>-2.5373000000000001</v>
      </c>
      <c r="J1520" s="177">
        <v>-0.99160000000000004</v>
      </c>
      <c r="K1520" s="177">
        <v>1.7957000000000001</v>
      </c>
      <c r="L1520" s="177">
        <v>9.7743000000000002</v>
      </c>
      <c r="M1520" s="177">
        <v>4.7298</v>
      </c>
      <c r="N1520" s="177">
        <v>5.4378000000000002</v>
      </c>
      <c r="O1520" s="177">
        <v>11.392300000000001</v>
      </c>
      <c r="P1520" s="177">
        <v>9.3454999999999995</v>
      </c>
      <c r="Q1520" s="177">
        <v>10.7111</v>
      </c>
      <c r="R1520" s="177">
        <v>9.9641999999999999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44918</v>
      </c>
      <c r="E1521" s="177">
        <v>38.748699999999999</v>
      </c>
      <c r="F1521" s="177">
        <v>-1.7103999999999999</v>
      </c>
      <c r="G1521" s="177">
        <v>-2.8048000000000002</v>
      </c>
      <c r="H1521" s="177">
        <v>-2.5150999999999999</v>
      </c>
      <c r="I1521" s="177">
        <v>-2.5707</v>
      </c>
      <c r="J1521" s="177">
        <v>-1.0654999999999999</v>
      </c>
      <c r="K1521" s="177">
        <v>1.5584</v>
      </c>
      <c r="L1521" s="177">
        <v>9.2704000000000004</v>
      </c>
      <c r="M1521" s="177">
        <v>4.0072000000000001</v>
      </c>
      <c r="N1521" s="177">
        <v>4.4659000000000004</v>
      </c>
      <c r="O1521" s="177">
        <v>10.5105</v>
      </c>
      <c r="P1521" s="177">
        <v>8.4026999999999994</v>
      </c>
      <c r="Q1521" s="177">
        <v>8.2563999999999993</v>
      </c>
      <c r="R1521" s="177">
        <v>9.0061999999999998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44918</v>
      </c>
      <c r="E1522" s="177">
        <v>17.027699999999999</v>
      </c>
      <c r="F1522" s="177">
        <v>-1.2818000000000001</v>
      </c>
      <c r="G1522" s="177">
        <v>-2.2610000000000001</v>
      </c>
      <c r="H1522" s="177">
        <v>-1.8622000000000001</v>
      </c>
      <c r="I1522" s="177">
        <v>-2.4022000000000001</v>
      </c>
      <c r="J1522" s="177">
        <v>-0.87090000000000001</v>
      </c>
      <c r="K1522" s="177">
        <v>3.2363</v>
      </c>
      <c r="L1522" s="177">
        <v>12.763999999999999</v>
      </c>
      <c r="M1522" s="177">
        <v>6.2557999999999998</v>
      </c>
      <c r="N1522" s="177">
        <v>7.8391999999999999</v>
      </c>
      <c r="O1522" s="177"/>
      <c r="P1522" s="177"/>
      <c r="Q1522" s="177">
        <v>20.891100000000002</v>
      </c>
      <c r="R1522" s="177">
        <v>16.642199999999999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44918</v>
      </c>
      <c r="E1523" s="177">
        <v>16.171099999999999</v>
      </c>
      <c r="F1523" s="177">
        <v>-1.2867999999999999</v>
      </c>
      <c r="G1523" s="177">
        <v>-2.2757999999999998</v>
      </c>
      <c r="H1523" s="177">
        <v>-1.8964000000000001</v>
      </c>
      <c r="I1523" s="177">
        <v>-2.4691999999999998</v>
      </c>
      <c r="J1523" s="177">
        <v>-1.0148999999999999</v>
      </c>
      <c r="K1523" s="177">
        <v>2.7787000000000002</v>
      </c>
      <c r="L1523" s="177">
        <v>11.742100000000001</v>
      </c>
      <c r="M1523" s="177">
        <v>4.8349000000000002</v>
      </c>
      <c r="N1523" s="177">
        <v>5.9177999999999997</v>
      </c>
      <c r="O1523" s="177"/>
      <c r="P1523" s="177"/>
      <c r="Q1523" s="177">
        <v>18.6873</v>
      </c>
      <c r="R1523" s="177">
        <v>14.558999999999999</v>
      </c>
    </row>
    <row r="1524" spans="1:34" x14ac:dyDescent="0.3">
      <c r="A1524" s="173" t="s">
        <v>1139</v>
      </c>
      <c r="B1524" s="173" t="s">
        <v>1152</v>
      </c>
      <c r="C1524" s="173">
        <v>120760</v>
      </c>
      <c r="D1524" s="176">
        <v>44918</v>
      </c>
      <c r="E1524" s="177">
        <v>48.314799999999998</v>
      </c>
      <c r="F1524" s="177">
        <v>-2.1528</v>
      </c>
      <c r="G1524" s="177">
        <v>-3.8153999999999999</v>
      </c>
      <c r="H1524" s="177">
        <v>-3.2002000000000002</v>
      </c>
      <c r="I1524" s="177">
        <v>-3.8418000000000001</v>
      </c>
      <c r="J1524" s="177">
        <v>-1.8445</v>
      </c>
      <c r="K1524" s="177">
        <v>0.58460000000000001</v>
      </c>
      <c r="L1524" s="177">
        <v>11.525399999999999</v>
      </c>
      <c r="M1524" s="177">
        <v>2.7004000000000001</v>
      </c>
      <c r="N1524" s="177">
        <v>3.4388000000000001</v>
      </c>
      <c r="O1524" s="177">
        <v>9.6335999999999995</v>
      </c>
      <c r="P1524" s="177">
        <v>6.8044000000000002</v>
      </c>
      <c r="Q1524" s="177">
        <v>7.4335000000000004</v>
      </c>
      <c r="R1524" s="177">
        <v>8.1629000000000005</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44918</v>
      </c>
      <c r="E1525" s="177">
        <v>44.680900000000001</v>
      </c>
      <c r="F1525" s="177">
        <v>-2.1553</v>
      </c>
      <c r="G1525" s="177">
        <v>-3.8224999999999998</v>
      </c>
      <c r="H1525" s="177">
        <v>-3.2166999999999999</v>
      </c>
      <c r="I1525" s="177">
        <v>-3.8738000000000001</v>
      </c>
      <c r="J1525" s="177">
        <v>-1.911</v>
      </c>
      <c r="K1525" s="177">
        <v>0.3831</v>
      </c>
      <c r="L1525" s="177">
        <v>11.0802</v>
      </c>
      <c r="M1525" s="177">
        <v>2.0387</v>
      </c>
      <c r="N1525" s="177">
        <v>2.5297000000000001</v>
      </c>
      <c r="O1525" s="177">
        <v>8.7431999999999999</v>
      </c>
      <c r="P1525" s="177">
        <v>5.8789999999999996</v>
      </c>
      <c r="Q1525" s="177">
        <v>11.264200000000001</v>
      </c>
      <c r="R1525" s="177">
        <v>7.258</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-1.4765222222222221</v>
      </c>
      <c r="G1526" s="179">
        <v>-2.5830333333333328</v>
      </c>
      <c r="H1526" s="179">
        <v>-2.1252333333333335</v>
      </c>
      <c r="I1526" s="179">
        <v>-2.5990944444444448</v>
      </c>
      <c r="J1526" s="179">
        <v>-1.0571777777777778</v>
      </c>
      <c r="K1526" s="179">
        <v>1.8921944444444445</v>
      </c>
      <c r="L1526" s="179">
        <v>10.740033333333335</v>
      </c>
      <c r="M1526" s="179">
        <v>4.151594444444445</v>
      </c>
      <c r="N1526" s="179">
        <v>4.9396555555555572</v>
      </c>
      <c r="O1526" s="179">
        <v>15.961458333333335</v>
      </c>
      <c r="P1526" s="179">
        <v>11.474441666666666</v>
      </c>
      <c r="Q1526" s="179">
        <v>11.873538888888886</v>
      </c>
      <c r="R1526" s="179">
        <v>13.982811111111113</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-1.2843</v>
      </c>
      <c r="G1527" s="179">
        <v>-2.2683999999999997</v>
      </c>
      <c r="H1527" s="179">
        <v>-1.8793000000000002</v>
      </c>
      <c r="I1527" s="179">
        <v>-2.4356999999999998</v>
      </c>
      <c r="J1527" s="179">
        <v>-0.93125000000000002</v>
      </c>
      <c r="K1527" s="179">
        <v>1.6770499999999999</v>
      </c>
      <c r="L1527" s="179">
        <v>10.045249999999999</v>
      </c>
      <c r="M1527" s="179">
        <v>4.3685</v>
      </c>
      <c r="N1527" s="179">
        <v>4.3793000000000006</v>
      </c>
      <c r="O1527" s="179">
        <v>13.071950000000001</v>
      </c>
      <c r="P1527" s="179">
        <v>10.24375</v>
      </c>
      <c r="Q1527" s="179">
        <v>10.7722</v>
      </c>
      <c r="R1527" s="179">
        <v>11.2348</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1933</v>
      </c>
      <c r="C1530" s="173">
        <v>119354</v>
      </c>
      <c r="D1530" s="176">
        <v>44918</v>
      </c>
      <c r="E1530" s="177">
        <v>182.9727</v>
      </c>
      <c r="F1530" s="177">
        <v>-2.2576999999999998</v>
      </c>
      <c r="G1530" s="177">
        <v>-4.1441999999999997</v>
      </c>
      <c r="H1530" s="177">
        <v>-4.0293999999999999</v>
      </c>
      <c r="I1530" s="177">
        <v>-4.9707999999999997</v>
      </c>
      <c r="J1530" s="177">
        <v>-3.44</v>
      </c>
      <c r="K1530" s="177">
        <v>-0.1782</v>
      </c>
      <c r="L1530" s="177">
        <v>13.768000000000001</v>
      </c>
      <c r="M1530" s="177">
        <v>-0.77790000000000004</v>
      </c>
      <c r="N1530" s="177">
        <v>-2.4302000000000001</v>
      </c>
      <c r="O1530" s="177">
        <v>19.4923</v>
      </c>
      <c r="P1530" s="177">
        <v>10.8339</v>
      </c>
      <c r="Q1530" s="177">
        <v>13.7514</v>
      </c>
      <c r="R1530" s="177">
        <v>20.731200000000001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1953</v>
      </c>
      <c r="C1531" s="173">
        <v>102020</v>
      </c>
      <c r="D1531" s="176">
        <v>44918</v>
      </c>
      <c r="E1531" s="177">
        <v>167.41309999999999</v>
      </c>
      <c r="F1531" s="177">
        <v>-2.2608000000000001</v>
      </c>
      <c r="G1531" s="177">
        <v>-4.1532999999999998</v>
      </c>
      <c r="H1531" s="177">
        <v>-4.0507999999999997</v>
      </c>
      <c r="I1531" s="177">
        <v>-5.0130999999999997</v>
      </c>
      <c r="J1531" s="177">
        <v>-3.5312999999999999</v>
      </c>
      <c r="K1531" s="177">
        <v>-0.4587</v>
      </c>
      <c r="L1531" s="177">
        <v>13.1425</v>
      </c>
      <c r="M1531" s="177">
        <v>-1.5721000000000001</v>
      </c>
      <c r="N1531" s="177">
        <v>-3.4192</v>
      </c>
      <c r="O1531" s="177">
        <v>18.441800000000001</v>
      </c>
      <c r="P1531" s="177">
        <v>9.8412000000000006</v>
      </c>
      <c r="Q1531" s="177">
        <v>15.726100000000001</v>
      </c>
      <c r="R1531" s="177">
        <v>19.604099999999999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44918</v>
      </c>
      <c r="E1534" s="177">
        <v>453.49</v>
      </c>
      <c r="F1534" s="177">
        <v>-2.4207000000000001</v>
      </c>
      <c r="G1534" s="177">
        <v>-4.3734000000000002</v>
      </c>
      <c r="H1534" s="177">
        <v>-4.3371000000000004</v>
      </c>
      <c r="I1534" s="177">
        <v>-5.0143000000000004</v>
      </c>
      <c r="J1534" s="177">
        <v>-3.1065999999999998</v>
      </c>
      <c r="K1534" s="177">
        <v>0.36070000000000002</v>
      </c>
      <c r="L1534" s="177">
        <v>14.729200000000001</v>
      </c>
      <c r="M1534" s="177">
        <v>5.1595000000000004</v>
      </c>
      <c r="N1534" s="177">
        <v>2.9419</v>
      </c>
      <c r="O1534" s="177">
        <v>15.112399999999999</v>
      </c>
      <c r="P1534" s="177">
        <v>10.0481</v>
      </c>
      <c r="Q1534" s="177">
        <v>14.4581</v>
      </c>
      <c r="R1534" s="177">
        <v>19.137499999999999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44918</v>
      </c>
      <c r="E1535" s="177">
        <v>495.54</v>
      </c>
      <c r="F1535" s="177">
        <v>-2.4182000000000001</v>
      </c>
      <c r="G1535" s="177">
        <v>-4.3654000000000002</v>
      </c>
      <c r="H1535" s="177">
        <v>-4.3193000000000001</v>
      </c>
      <c r="I1535" s="177">
        <v>-4.9798</v>
      </c>
      <c r="J1535" s="177">
        <v>-3.0348999999999999</v>
      </c>
      <c r="K1535" s="177">
        <v>0.58460000000000001</v>
      </c>
      <c r="L1535" s="177">
        <v>15.241899999999999</v>
      </c>
      <c r="M1535" s="177">
        <v>5.8777999999999997</v>
      </c>
      <c r="N1535" s="177">
        <v>3.8824000000000001</v>
      </c>
      <c r="O1535" s="177">
        <v>16.184699999999999</v>
      </c>
      <c r="P1535" s="177">
        <v>11.0939</v>
      </c>
      <c r="Q1535" s="177">
        <v>14.997999999999999</v>
      </c>
      <c r="R1535" s="177">
        <v>20.2194</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1759</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44918</v>
      </c>
      <c r="E1538" s="177">
        <v>76.87</v>
      </c>
      <c r="F1538" s="177">
        <v>-2.4121000000000001</v>
      </c>
      <c r="G1538" s="177">
        <v>-4.8874000000000004</v>
      </c>
      <c r="H1538" s="177">
        <v>-4.6277999999999997</v>
      </c>
      <c r="I1538" s="177">
        <v>-5.5651000000000002</v>
      </c>
      <c r="J1538" s="177">
        <v>-3.6717</v>
      </c>
      <c r="K1538" s="177">
        <v>-1.8263</v>
      </c>
      <c r="L1538" s="177">
        <v>14.4239</v>
      </c>
      <c r="M1538" s="177">
        <v>1.9360999999999999</v>
      </c>
      <c r="N1538" s="177">
        <v>-3.8163</v>
      </c>
      <c r="O1538" s="177">
        <v>16.7531</v>
      </c>
      <c r="P1538" s="177">
        <v>7.7233999999999998</v>
      </c>
      <c r="Q1538" s="177">
        <v>14.7988</v>
      </c>
      <c r="R1538" s="177">
        <v>17.213699999999999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44918</v>
      </c>
      <c r="E1539" s="177">
        <v>88.53</v>
      </c>
      <c r="F1539" s="177">
        <v>-2.4140000000000001</v>
      </c>
      <c r="G1539" s="177">
        <v>-4.8677999999999999</v>
      </c>
      <c r="H1539" s="177">
        <v>-4.6013000000000002</v>
      </c>
      <c r="I1539" s="177">
        <v>-5.5175999999999998</v>
      </c>
      <c r="J1539" s="177">
        <v>-3.5621</v>
      </c>
      <c r="K1539" s="177">
        <v>-1.502</v>
      </c>
      <c r="L1539" s="177">
        <v>15.1835</v>
      </c>
      <c r="M1539" s="177">
        <v>2.9777999999999998</v>
      </c>
      <c r="N1539" s="177">
        <v>-2.4784999999999999</v>
      </c>
      <c r="O1539" s="177">
        <v>18.328499999999998</v>
      </c>
      <c r="P1539" s="177">
        <v>9.2483000000000004</v>
      </c>
      <c r="Q1539" s="177">
        <v>17.4359</v>
      </c>
      <c r="R1539" s="177">
        <v>18.816500000000001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44918</v>
      </c>
      <c r="E1540" s="177">
        <v>14.667199999999999</v>
      </c>
      <c r="F1540" s="177">
        <v>-2.9895999999999998</v>
      </c>
      <c r="G1540" s="177">
        <v>-5.2744999999999997</v>
      </c>
      <c r="H1540" s="177">
        <v>-4.7577999999999996</v>
      </c>
      <c r="I1540" s="177">
        <v>-6.0590000000000002</v>
      </c>
      <c r="J1540" s="177">
        <v>-4.7435999999999998</v>
      </c>
      <c r="K1540" s="177">
        <v>-1.1477999999999999</v>
      </c>
      <c r="L1540" s="177">
        <v>15.130800000000001</v>
      </c>
      <c r="M1540" s="177">
        <v>7.3151999999999999</v>
      </c>
      <c r="N1540" s="177">
        <v>2.0710000000000002</v>
      </c>
      <c r="O1540" s="177">
        <v>8.7390000000000008</v>
      </c>
      <c r="P1540" s="177"/>
      <c r="Q1540" s="177">
        <v>11.1904</v>
      </c>
      <c r="R1540" s="177">
        <v>12.6571</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44918</v>
      </c>
      <c r="E1541" s="177">
        <v>13.5747</v>
      </c>
      <c r="F1541" s="177">
        <v>-2.9956</v>
      </c>
      <c r="G1541" s="177">
        <v>-5.2911999999999999</v>
      </c>
      <c r="H1541" s="177">
        <v>-4.7971000000000004</v>
      </c>
      <c r="I1541" s="177">
        <v>-6.1360000000000001</v>
      </c>
      <c r="J1541" s="177">
        <v>-4.9118000000000004</v>
      </c>
      <c r="K1541" s="177">
        <v>-1.6760999999999999</v>
      </c>
      <c r="L1541" s="177">
        <v>13.897</v>
      </c>
      <c r="M1541" s="177">
        <v>5.5911999999999997</v>
      </c>
      <c r="N1541" s="177">
        <v>-9.9400000000000002E-2</v>
      </c>
      <c r="O1541" s="177">
        <v>6.4195000000000002</v>
      </c>
      <c r="P1541" s="177"/>
      <c r="Q1541" s="177">
        <v>8.8323</v>
      </c>
      <c r="R1541" s="177">
        <v>10.2645</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44918</v>
      </c>
      <c r="E1542" s="177">
        <v>22.338999999999999</v>
      </c>
      <c r="F1542" s="177">
        <v>-3.3128000000000002</v>
      </c>
      <c r="G1542" s="177">
        <v>-5.8769</v>
      </c>
      <c r="H1542" s="177">
        <v>-5.5461</v>
      </c>
      <c r="I1542" s="177">
        <v>-6.5083000000000002</v>
      </c>
      <c r="J1542" s="177">
        <v>-5.7887000000000004</v>
      </c>
      <c r="K1542" s="177">
        <v>-2.9001000000000001</v>
      </c>
      <c r="L1542" s="177">
        <v>13.6128</v>
      </c>
      <c r="M1542" s="177">
        <v>0.81820000000000004</v>
      </c>
      <c r="N1542" s="177">
        <v>0.31840000000000002</v>
      </c>
      <c r="O1542" s="177">
        <v>21.551100000000002</v>
      </c>
      <c r="P1542" s="177">
        <v>13.927</v>
      </c>
      <c r="Q1542" s="177">
        <v>15.369199999999999</v>
      </c>
      <c r="R1542" s="177">
        <v>24.4971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44918</v>
      </c>
      <c r="E1543" s="177">
        <v>20.0124</v>
      </c>
      <c r="F1543" s="177">
        <v>-3.3170999999999999</v>
      </c>
      <c r="G1543" s="177">
        <v>-5.8909000000000002</v>
      </c>
      <c r="H1543" s="177">
        <v>-5.5796000000000001</v>
      </c>
      <c r="I1543" s="177">
        <v>-6.5739999999999998</v>
      </c>
      <c r="J1543" s="177">
        <v>-5.9310999999999998</v>
      </c>
      <c r="K1543" s="177">
        <v>-3.3451</v>
      </c>
      <c r="L1543" s="177">
        <v>12.569599999999999</v>
      </c>
      <c r="M1543" s="177">
        <v>-0.56589999999999996</v>
      </c>
      <c r="N1543" s="177">
        <v>-1.4958</v>
      </c>
      <c r="O1543" s="177">
        <v>19.4129</v>
      </c>
      <c r="P1543" s="177">
        <v>11.822900000000001</v>
      </c>
      <c r="Q1543" s="177">
        <v>13.1341</v>
      </c>
      <c r="R1543" s="177">
        <v>22.2803</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44918</v>
      </c>
      <c r="E1544" s="177">
        <v>160.84229999999999</v>
      </c>
      <c r="F1544" s="177">
        <v>-2.3506</v>
      </c>
      <c r="G1544" s="177">
        <v>-4.9851999999999999</v>
      </c>
      <c r="H1544" s="177">
        <v>-4.6733000000000002</v>
      </c>
      <c r="I1544" s="177">
        <v>-5.1680000000000001</v>
      </c>
      <c r="J1544" s="177">
        <v>-3.2837000000000001</v>
      </c>
      <c r="K1544" s="177">
        <v>-2.0783</v>
      </c>
      <c r="L1544" s="177">
        <v>19.386500000000002</v>
      </c>
      <c r="M1544" s="177">
        <v>9.0132999999999992</v>
      </c>
      <c r="N1544" s="177">
        <v>11.769</v>
      </c>
      <c r="O1544" s="177">
        <v>18.291</v>
      </c>
      <c r="P1544" s="177">
        <v>10.4832</v>
      </c>
      <c r="Q1544" s="177">
        <v>16.940100000000001</v>
      </c>
      <c r="R1544" s="177">
        <v>29.469200000000001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44918</v>
      </c>
      <c r="E1545" s="177">
        <v>172.99539999999999</v>
      </c>
      <c r="F1545" s="177">
        <v>-2.3481999999999998</v>
      </c>
      <c r="G1545" s="177">
        <v>-4.9782000000000002</v>
      </c>
      <c r="H1545" s="177">
        <v>-4.6570999999999998</v>
      </c>
      <c r="I1545" s="177">
        <v>-5.1372999999999998</v>
      </c>
      <c r="J1545" s="177">
        <v>-3.2185999999999999</v>
      </c>
      <c r="K1545" s="177">
        <v>-1.8824000000000001</v>
      </c>
      <c r="L1545" s="177">
        <v>19.832799999999999</v>
      </c>
      <c r="M1545" s="177">
        <v>9.6410999999999998</v>
      </c>
      <c r="N1545" s="177">
        <v>12.6027</v>
      </c>
      <c r="O1545" s="177">
        <v>19.123799999999999</v>
      </c>
      <c r="P1545" s="177">
        <v>11.255699999999999</v>
      </c>
      <c r="Q1545" s="177">
        <v>14.525</v>
      </c>
      <c r="R1545" s="177">
        <v>30.365200000000002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44918</v>
      </c>
      <c r="E1546" s="177">
        <v>432.28879999999998</v>
      </c>
      <c r="F1546" s="177">
        <v>-4.5358999999999998</v>
      </c>
      <c r="G1546" s="177">
        <v>-7.9177999999999997</v>
      </c>
      <c r="H1546" s="177">
        <v>-7.3597000000000001</v>
      </c>
      <c r="I1546" s="177">
        <v>-7.9272</v>
      </c>
      <c r="J1546" s="177">
        <v>-4.9436999999999998</v>
      </c>
      <c r="K1546" s="177">
        <v>-3.5022000000000002</v>
      </c>
      <c r="L1546" s="177">
        <v>19.311800000000002</v>
      </c>
      <c r="M1546" s="177">
        <v>5.0900999999999996</v>
      </c>
      <c r="N1546" s="177">
        <v>5.1879999999999997</v>
      </c>
      <c r="O1546" s="177">
        <v>32.448900000000002</v>
      </c>
      <c r="P1546" s="177">
        <v>18.938099999999999</v>
      </c>
      <c r="Q1546" s="177">
        <v>18.883199999999999</v>
      </c>
      <c r="R1546" s="177">
        <v>29.093699999999998</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44918</v>
      </c>
      <c r="E1547" s="177">
        <v>457.84859999999998</v>
      </c>
      <c r="F1547" s="177">
        <v>-4.5316999999999998</v>
      </c>
      <c r="G1547" s="177">
        <v>-7.9055999999999997</v>
      </c>
      <c r="H1547" s="177">
        <v>-7.3318000000000003</v>
      </c>
      <c r="I1547" s="177">
        <v>-7.8715999999999999</v>
      </c>
      <c r="J1547" s="177">
        <v>-4.8209999999999997</v>
      </c>
      <c r="K1547" s="177">
        <v>-3.2050999999999998</v>
      </c>
      <c r="L1547" s="177">
        <v>20.172000000000001</v>
      </c>
      <c r="M1547" s="177">
        <v>6.2160000000000002</v>
      </c>
      <c r="N1547" s="177">
        <v>6.7674000000000003</v>
      </c>
      <c r="O1547" s="177">
        <v>34.3765</v>
      </c>
      <c r="P1547" s="177">
        <v>20.200099999999999</v>
      </c>
      <c r="Q1547" s="177">
        <v>20.085999999999999</v>
      </c>
      <c r="R1547" s="177">
        <v>31.328399999999998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1871</v>
      </c>
      <c r="C1550" s="173">
        <v>149667</v>
      </c>
      <c r="D1550" s="176">
        <v>44918</v>
      </c>
      <c r="E1550" s="177">
        <v>233.0977</v>
      </c>
      <c r="F1550" s="177">
        <v>-1.9256</v>
      </c>
      <c r="G1550" s="177">
        <v>-3.5775999999999999</v>
      </c>
      <c r="H1550" s="177">
        <v>-3.4070999999999998</v>
      </c>
      <c r="I1550" s="177">
        <v>-4.6684999999999999</v>
      </c>
      <c r="J1550" s="177">
        <v>-3.3805999999999998</v>
      </c>
      <c r="K1550" s="177">
        <v>-3.1244999999999998</v>
      </c>
      <c r="L1550" s="177">
        <v>12.2841</v>
      </c>
      <c r="M1550" s="177">
        <v>-4.9299999999999997E-2</v>
      </c>
      <c r="N1550" s="177">
        <v>-1.6631</v>
      </c>
      <c r="O1550" s="177">
        <v>17.287099999999999</v>
      </c>
      <c r="P1550" s="177">
        <v>9.0455000000000005</v>
      </c>
      <c r="Q1550" s="177">
        <v>15.2575</v>
      </c>
      <c r="R1550" s="177">
        <v>20.493600000000001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1872</v>
      </c>
      <c r="C1551" s="173">
        <v>149669</v>
      </c>
      <c r="D1551" s="176">
        <v>44918</v>
      </c>
      <c r="E1551" s="177">
        <v>252.2747</v>
      </c>
      <c r="F1551" s="177">
        <v>-1.9224000000000001</v>
      </c>
      <c r="G1551" s="177">
        <v>-3.5682</v>
      </c>
      <c r="H1551" s="177">
        <v>-3.3856000000000002</v>
      </c>
      <c r="I1551" s="177">
        <v>-4.6262999999999996</v>
      </c>
      <c r="J1551" s="177">
        <v>-3.2888999999999999</v>
      </c>
      <c r="K1551" s="177">
        <v>-2.8456000000000001</v>
      </c>
      <c r="L1551" s="177">
        <v>12.942299999999999</v>
      </c>
      <c r="M1551" s="177">
        <v>0.85129999999999995</v>
      </c>
      <c r="N1551" s="177">
        <v>-0.49509999999999998</v>
      </c>
      <c r="O1551" s="177">
        <v>18.350999999999999</v>
      </c>
      <c r="P1551" s="177">
        <v>10.0648</v>
      </c>
      <c r="Q1551" s="177">
        <v>15.827</v>
      </c>
      <c r="R1551" s="177">
        <v>21.646599999999999</v>
      </c>
      <c r="S1551" t="s">
        <v>1811</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-2.7758125000000002</v>
      </c>
      <c r="G1552" s="179">
        <v>-5.1286000000000005</v>
      </c>
      <c r="H1552" s="179">
        <v>-4.8413062499999997</v>
      </c>
      <c r="I1552" s="179">
        <v>-5.7335562499999995</v>
      </c>
      <c r="J1552" s="179">
        <v>-4.0411437500000007</v>
      </c>
      <c r="K1552" s="179">
        <v>-1.7954437500000004</v>
      </c>
      <c r="L1552" s="179">
        <v>15.351793750000001</v>
      </c>
      <c r="M1552" s="179">
        <v>3.5951500000000003</v>
      </c>
      <c r="N1552" s="179">
        <v>1.8527</v>
      </c>
      <c r="O1552" s="179">
        <v>18.769600000000001</v>
      </c>
      <c r="P1552" s="179">
        <v>11.751864285714285</v>
      </c>
      <c r="Q1552" s="179">
        <v>15.07581875</v>
      </c>
      <c r="R1552" s="179">
        <v>21.738631250000001</v>
      </c>
      <c r="S1552" t="s">
        <v>1811</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-2.4161000000000001</v>
      </c>
      <c r="G1553" s="179">
        <v>-4.9328000000000003</v>
      </c>
      <c r="H1553" s="179">
        <v>-4.6424500000000002</v>
      </c>
      <c r="I1553" s="179">
        <v>-5.3428000000000004</v>
      </c>
      <c r="J1553" s="179">
        <v>-3.5467</v>
      </c>
      <c r="K1553" s="179">
        <v>-1.8543500000000002</v>
      </c>
      <c r="L1553" s="179">
        <v>14.576550000000001</v>
      </c>
      <c r="M1553" s="179">
        <v>4.0339499999999999</v>
      </c>
      <c r="N1553" s="179">
        <v>0.1095</v>
      </c>
      <c r="O1553" s="179">
        <v>18.339749999999999</v>
      </c>
      <c r="P1553" s="179">
        <v>10.65855</v>
      </c>
      <c r="Q1553" s="179">
        <v>15.127749999999999</v>
      </c>
      <c r="R1553" s="179">
        <v>20.612400000000001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1811</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44920</v>
      </c>
      <c r="E1556" s="177">
        <v>1192.5437999999999</v>
      </c>
      <c r="F1556" s="177">
        <v>6.3152999999999997</v>
      </c>
      <c r="G1556" s="177">
        <v>6.3154000000000003</v>
      </c>
      <c r="H1556" s="177">
        <v>6.3476999999999997</v>
      </c>
      <c r="I1556" s="177">
        <v>6.2317999999999998</v>
      </c>
      <c r="J1556" s="177">
        <v>5.9752999999999998</v>
      </c>
      <c r="K1556" s="177">
        <v>5.9364999999999997</v>
      </c>
      <c r="L1556" s="177">
        <v>5.5179</v>
      </c>
      <c r="M1556" s="177">
        <v>5.0228000000000002</v>
      </c>
      <c r="N1556" s="177">
        <v>4.6580000000000004</v>
      </c>
      <c r="O1556" s="177">
        <v>3.758</v>
      </c>
      <c r="P1556" s="177"/>
      <c r="Q1556" s="177">
        <v>4.3337000000000003</v>
      </c>
      <c r="R1556" s="177">
        <v>3.9325000000000001</v>
      </c>
      <c r="S1556" t="s">
        <v>1811</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44920</v>
      </c>
      <c r="E1557" s="177">
        <v>1186.6113</v>
      </c>
      <c r="F1557" s="177">
        <v>6.2145999999999999</v>
      </c>
      <c r="G1557" s="177">
        <v>6.2145999999999999</v>
      </c>
      <c r="H1557" s="177">
        <v>6.2473000000000001</v>
      </c>
      <c r="I1557" s="177">
        <v>6.1315999999999997</v>
      </c>
      <c r="J1557" s="177">
        <v>5.8749000000000002</v>
      </c>
      <c r="K1557" s="177">
        <v>5.8346999999999998</v>
      </c>
      <c r="L1557" s="177">
        <v>5.4123000000000001</v>
      </c>
      <c r="M1557" s="177">
        <v>4.9100999999999999</v>
      </c>
      <c r="N1557" s="177">
        <v>4.5414000000000003</v>
      </c>
      <c r="O1557" s="177">
        <v>3.6389</v>
      </c>
      <c r="P1557" s="177"/>
      <c r="Q1557" s="177">
        <v>4.2084000000000001</v>
      </c>
      <c r="R1557" s="177">
        <v>3.8163999999999998</v>
      </c>
      <c r="S1557" t="s">
        <v>1811</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44920</v>
      </c>
      <c r="E1558" s="177">
        <v>1166.0264</v>
      </c>
      <c r="F1558" s="177">
        <v>6.3368000000000002</v>
      </c>
      <c r="G1558" s="177">
        <v>6.3380000000000001</v>
      </c>
      <c r="H1558" s="177">
        <v>6.3784000000000001</v>
      </c>
      <c r="I1558" s="177">
        <v>6.3040000000000003</v>
      </c>
      <c r="J1558" s="177">
        <v>6.0425000000000004</v>
      </c>
      <c r="K1558" s="177">
        <v>5.9707999999999997</v>
      </c>
      <c r="L1558" s="177">
        <v>5.556</v>
      </c>
      <c r="M1558" s="177">
        <v>5.0579000000000001</v>
      </c>
      <c r="N1558" s="177">
        <v>4.6896000000000004</v>
      </c>
      <c r="O1558" s="177">
        <v>3.7766999999999999</v>
      </c>
      <c r="P1558" s="177"/>
      <c r="Q1558" s="177">
        <v>4.1432000000000002</v>
      </c>
      <c r="R1558" s="177">
        <v>3.9462999999999999</v>
      </c>
      <c r="S1558" t="s">
        <v>1811</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44920</v>
      </c>
      <c r="E1559" s="177">
        <v>1163.4078999999999</v>
      </c>
      <c r="F1559" s="177">
        <v>6.2725999999999997</v>
      </c>
      <c r="G1559" s="177">
        <v>6.2769000000000004</v>
      </c>
      <c r="H1559" s="177">
        <v>6.3182</v>
      </c>
      <c r="I1559" s="177">
        <v>6.2435999999999998</v>
      </c>
      <c r="J1559" s="177">
        <v>5.9821999999999997</v>
      </c>
      <c r="K1559" s="177">
        <v>5.9097999999999997</v>
      </c>
      <c r="L1559" s="177">
        <v>5.4943</v>
      </c>
      <c r="M1559" s="177">
        <v>4.9955999999999996</v>
      </c>
      <c r="N1559" s="177">
        <v>4.6268000000000002</v>
      </c>
      <c r="O1559" s="177">
        <v>3.7185999999999999</v>
      </c>
      <c r="P1559" s="177"/>
      <c r="Q1559" s="177">
        <v>4.0814000000000004</v>
      </c>
      <c r="R1559" s="177">
        <v>3.8849999999999998</v>
      </c>
      <c r="S1559" t="s">
        <v>1811</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1984</v>
      </c>
      <c r="C1560" s="173">
        <v>147951</v>
      </c>
      <c r="D1560" s="176">
        <v>44920</v>
      </c>
      <c r="E1560" s="177">
        <v>1116.9437</v>
      </c>
      <c r="F1560" s="177">
        <v>6.3864999999999998</v>
      </c>
      <c r="G1560" s="177">
        <v>6.3875999999999999</v>
      </c>
      <c r="H1560" s="177">
        <v>6.4217000000000004</v>
      </c>
      <c r="I1560" s="177">
        <v>6.3198999999999996</v>
      </c>
      <c r="J1560" s="177">
        <v>6.0881999999999996</v>
      </c>
      <c r="K1560" s="177">
        <v>6.0347</v>
      </c>
      <c r="L1560" s="177">
        <v>5.6013000000000002</v>
      </c>
      <c r="M1560" s="177">
        <v>5.1116000000000001</v>
      </c>
      <c r="N1560" s="177">
        <v>4.7663000000000002</v>
      </c>
      <c r="O1560" s="177"/>
      <c r="P1560" s="177"/>
      <c r="Q1560" s="177">
        <v>3.8696999999999999</v>
      </c>
      <c r="R1560" s="177">
        <v>4.0118</v>
      </c>
      <c r="S1560" t="s">
        <v>1811</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1985</v>
      </c>
      <c r="C1561" s="173">
        <v>147936</v>
      </c>
      <c r="D1561" s="176">
        <v>44920</v>
      </c>
      <c r="E1561" s="177">
        <v>1114.4707000000001</v>
      </c>
      <c r="F1561" s="177">
        <v>6.3285999999999998</v>
      </c>
      <c r="G1561" s="177">
        <v>6.3308</v>
      </c>
      <c r="H1561" s="177">
        <v>6.3651999999999997</v>
      </c>
      <c r="I1561" s="177">
        <v>6.2626999999999997</v>
      </c>
      <c r="J1561" s="177">
        <v>6.0313999999999997</v>
      </c>
      <c r="K1561" s="177">
        <v>5.9781000000000004</v>
      </c>
      <c r="L1561" s="177">
        <v>5.5456000000000003</v>
      </c>
      <c r="M1561" s="177">
        <v>5.0560999999999998</v>
      </c>
      <c r="N1561" s="177">
        <v>4.7074999999999996</v>
      </c>
      <c r="O1561" s="177"/>
      <c r="P1561" s="177"/>
      <c r="Q1561" s="177">
        <v>3.7907000000000002</v>
      </c>
      <c r="R1561" s="177">
        <v>3.9413999999999998</v>
      </c>
      <c r="S1561" t="s">
        <v>1811</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1934</v>
      </c>
      <c r="C1562" s="173">
        <v>147196</v>
      </c>
      <c r="D1562" s="176">
        <v>44920</v>
      </c>
      <c r="E1562" s="177">
        <v>1157.9965999999999</v>
      </c>
      <c r="F1562" s="177">
        <v>6.4059999999999997</v>
      </c>
      <c r="G1562" s="177">
        <v>6.3997999999999999</v>
      </c>
      <c r="H1562" s="177">
        <v>6.4069000000000003</v>
      </c>
      <c r="I1562" s="177">
        <v>6.1885000000000003</v>
      </c>
      <c r="J1562" s="177">
        <v>5.9846000000000004</v>
      </c>
      <c r="K1562" s="177">
        <v>5.9337</v>
      </c>
      <c r="L1562" s="177">
        <v>5.5282999999999998</v>
      </c>
      <c r="M1562" s="177">
        <v>5.0289999999999999</v>
      </c>
      <c r="N1562" s="177">
        <v>4.6529999999999996</v>
      </c>
      <c r="O1562" s="177">
        <v>3.7749999999999999</v>
      </c>
      <c r="P1562" s="177"/>
      <c r="Q1562" s="177">
        <v>4.0717999999999996</v>
      </c>
      <c r="R1562" s="177">
        <v>3.9228999999999998</v>
      </c>
      <c r="S1562" t="s">
        <v>1811</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1935</v>
      </c>
      <c r="C1563" s="173">
        <v>147193</v>
      </c>
      <c r="D1563" s="176">
        <v>44920</v>
      </c>
      <c r="E1563" s="177">
        <v>1155.5940000000001</v>
      </c>
      <c r="F1563" s="177">
        <v>6.3465999999999996</v>
      </c>
      <c r="G1563" s="177">
        <v>6.3394000000000004</v>
      </c>
      <c r="H1563" s="177">
        <v>6.3468999999999998</v>
      </c>
      <c r="I1563" s="177">
        <v>6.1284000000000001</v>
      </c>
      <c r="J1563" s="177">
        <v>5.9241999999999999</v>
      </c>
      <c r="K1563" s="177">
        <v>5.8727999999999998</v>
      </c>
      <c r="L1563" s="177">
        <v>5.4664999999999999</v>
      </c>
      <c r="M1563" s="177">
        <v>4.9661</v>
      </c>
      <c r="N1563" s="177">
        <v>4.5898000000000003</v>
      </c>
      <c r="O1563" s="177">
        <v>3.7147999999999999</v>
      </c>
      <c r="P1563" s="177"/>
      <c r="Q1563" s="177">
        <v>4.0129000000000001</v>
      </c>
      <c r="R1563" s="177">
        <v>3.8637999999999999</v>
      </c>
      <c r="S1563" t="s">
        <v>1811</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1811</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1811</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44920</v>
      </c>
      <c r="E1566" s="177">
        <v>1141.3058000000001</v>
      </c>
      <c r="F1566" s="177">
        <v>6.2565</v>
      </c>
      <c r="G1566" s="177">
        <v>6.2587000000000002</v>
      </c>
      <c r="H1566" s="177">
        <v>6.2941000000000003</v>
      </c>
      <c r="I1566" s="177">
        <v>6.1719999999999997</v>
      </c>
      <c r="J1566" s="177">
        <v>5.9349999999999996</v>
      </c>
      <c r="K1566" s="177">
        <v>5.9092000000000002</v>
      </c>
      <c r="L1566" s="177">
        <v>5.4901</v>
      </c>
      <c r="M1566" s="177">
        <v>5.0071000000000003</v>
      </c>
      <c r="N1566" s="177">
        <v>4.6353</v>
      </c>
      <c r="O1566" s="177">
        <v>3.7595000000000001</v>
      </c>
      <c r="P1566" s="177"/>
      <c r="Q1566" s="177">
        <v>3.9289000000000001</v>
      </c>
      <c r="R1566" s="177">
        <v>3.8948</v>
      </c>
      <c r="S1566" t="s">
        <v>1811</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44920</v>
      </c>
      <c r="E1567" s="177">
        <v>1140.4893999999999</v>
      </c>
      <c r="F1567" s="177">
        <v>6.2450000000000001</v>
      </c>
      <c r="G1567" s="177">
        <v>6.2481999999999998</v>
      </c>
      <c r="H1567" s="177">
        <v>6.2839999999999998</v>
      </c>
      <c r="I1567" s="177">
        <v>6.1619999999999999</v>
      </c>
      <c r="J1567" s="177">
        <v>5.9249999999999998</v>
      </c>
      <c r="K1567" s="177">
        <v>5.899</v>
      </c>
      <c r="L1567" s="177">
        <v>5.4798</v>
      </c>
      <c r="M1567" s="177">
        <v>4.9966999999999997</v>
      </c>
      <c r="N1567" s="177">
        <v>4.6247999999999996</v>
      </c>
      <c r="O1567" s="177">
        <v>3.7433999999999998</v>
      </c>
      <c r="P1567" s="177"/>
      <c r="Q1567" s="177">
        <v>3.9073000000000002</v>
      </c>
      <c r="R1567" s="177">
        <v>3.8809</v>
      </c>
      <c r="S1567" t="s">
        <v>1811</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44920</v>
      </c>
      <c r="E1568" s="177">
        <v>1180.9358</v>
      </c>
      <c r="F1568" s="177">
        <v>6.3135000000000003</v>
      </c>
      <c r="G1568" s="177">
        <v>6.3064</v>
      </c>
      <c r="H1568" s="177">
        <v>6.3394000000000004</v>
      </c>
      <c r="I1568" s="177">
        <v>6.2237</v>
      </c>
      <c r="J1568" s="177">
        <v>5.9896000000000003</v>
      </c>
      <c r="K1568" s="177">
        <v>5.9473000000000003</v>
      </c>
      <c r="L1568" s="177">
        <v>5.5282</v>
      </c>
      <c r="M1568" s="177">
        <v>5.0380000000000003</v>
      </c>
      <c r="N1568" s="177">
        <v>4.6643999999999997</v>
      </c>
      <c r="O1568" s="177">
        <v>3.8056000000000001</v>
      </c>
      <c r="P1568" s="177"/>
      <c r="Q1568" s="177">
        <v>4.2826000000000004</v>
      </c>
      <c r="R1568" s="177">
        <v>3.9199000000000002</v>
      </c>
      <c r="S1568" t="s">
        <v>1811</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44920</v>
      </c>
      <c r="E1569" s="177">
        <v>1176.9801</v>
      </c>
      <c r="F1569" s="177">
        <v>6.2324000000000002</v>
      </c>
      <c r="G1569" s="177">
        <v>6.2262000000000004</v>
      </c>
      <c r="H1569" s="177">
        <v>6.2590000000000003</v>
      </c>
      <c r="I1569" s="177">
        <v>6.1433999999999997</v>
      </c>
      <c r="J1569" s="177">
        <v>5.9070999999999998</v>
      </c>
      <c r="K1569" s="177">
        <v>5.8586999999999998</v>
      </c>
      <c r="L1569" s="177">
        <v>5.4405999999999999</v>
      </c>
      <c r="M1569" s="177">
        <v>4.9501999999999997</v>
      </c>
      <c r="N1569" s="177">
        <v>4.5762999999999998</v>
      </c>
      <c r="O1569" s="177">
        <v>3.7229000000000001</v>
      </c>
      <c r="P1569" s="177"/>
      <c r="Q1569" s="177">
        <v>4.1943999999999999</v>
      </c>
      <c r="R1569" s="177">
        <v>3.8357000000000001</v>
      </c>
      <c r="S1569" t="s">
        <v>1811</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44920</v>
      </c>
      <c r="E1570" s="177">
        <v>1142.5204000000001</v>
      </c>
      <c r="F1570" s="177">
        <v>6.1731999999999996</v>
      </c>
      <c r="G1570" s="177">
        <v>6.1688999999999998</v>
      </c>
      <c r="H1570" s="177">
        <v>6.1967999999999996</v>
      </c>
      <c r="I1570" s="177">
        <v>6.0865999999999998</v>
      </c>
      <c r="J1570" s="177">
        <v>5.8962000000000003</v>
      </c>
      <c r="K1570" s="177">
        <v>5.8669000000000002</v>
      </c>
      <c r="L1570" s="177">
        <v>5.4398</v>
      </c>
      <c r="M1570" s="177">
        <v>4.9440999999999997</v>
      </c>
      <c r="N1570" s="177">
        <v>4.5721999999999996</v>
      </c>
      <c r="O1570" s="177">
        <v>3.7822</v>
      </c>
      <c r="P1570" s="177"/>
      <c r="Q1570" s="177">
        <v>3.9624999999999999</v>
      </c>
      <c r="R1570" s="177">
        <v>3.8620999999999999</v>
      </c>
      <c r="S1570" t="s">
        <v>1811</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44920</v>
      </c>
      <c r="E1571" s="177">
        <v>1140.2349999999999</v>
      </c>
      <c r="F1571" s="177">
        <v>6.1246999999999998</v>
      </c>
      <c r="G1571" s="177">
        <v>6.1193</v>
      </c>
      <c r="H1571" s="177">
        <v>6.1468999999999996</v>
      </c>
      <c r="I1571" s="177">
        <v>6.0366</v>
      </c>
      <c r="J1571" s="177">
        <v>5.8459000000000003</v>
      </c>
      <c r="K1571" s="177">
        <v>5.8162000000000003</v>
      </c>
      <c r="L1571" s="177">
        <v>5.3884999999999996</v>
      </c>
      <c r="M1571" s="177">
        <v>4.8921999999999999</v>
      </c>
      <c r="N1571" s="177">
        <v>4.5198999999999998</v>
      </c>
      <c r="O1571" s="177">
        <v>3.7261000000000002</v>
      </c>
      <c r="P1571" s="177"/>
      <c r="Q1571" s="177">
        <v>3.9018000000000002</v>
      </c>
      <c r="R1571" s="177">
        <v>3.8102</v>
      </c>
      <c r="S1571" t="s">
        <v>1811</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44920</v>
      </c>
      <c r="E1572" s="177">
        <v>1148.9822999999999</v>
      </c>
      <c r="F1572" s="177">
        <v>6.2243000000000004</v>
      </c>
      <c r="G1572" s="177">
        <v>6.2221000000000002</v>
      </c>
      <c r="H1572" s="177">
        <v>6.2347000000000001</v>
      </c>
      <c r="I1572" s="177">
        <v>6.1173000000000002</v>
      </c>
      <c r="J1572" s="177">
        <v>5.8676000000000004</v>
      </c>
      <c r="K1572" s="177">
        <v>5.8411999999999997</v>
      </c>
      <c r="L1572" s="177">
        <v>5.4222000000000001</v>
      </c>
      <c r="M1572" s="177">
        <v>4.9237000000000002</v>
      </c>
      <c r="N1572" s="177">
        <v>4.5491999999999999</v>
      </c>
      <c r="O1572" s="177">
        <v>3.6151</v>
      </c>
      <c r="P1572" s="177"/>
      <c r="Q1572" s="177">
        <v>3.8938000000000001</v>
      </c>
      <c r="R1572" s="177">
        <v>3.8134999999999999</v>
      </c>
      <c r="S1572" t="s">
        <v>1811</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44920</v>
      </c>
      <c r="E1573" s="177">
        <v>1151.252</v>
      </c>
      <c r="F1573" s="177">
        <v>6.2754000000000003</v>
      </c>
      <c r="G1573" s="177">
        <v>6.2723000000000004</v>
      </c>
      <c r="H1573" s="177">
        <v>6.2846000000000002</v>
      </c>
      <c r="I1573" s="177">
        <v>6.1673</v>
      </c>
      <c r="J1573" s="177">
        <v>5.9177999999999997</v>
      </c>
      <c r="K1573" s="177">
        <v>5.8917999999999999</v>
      </c>
      <c r="L1573" s="177">
        <v>5.4736000000000002</v>
      </c>
      <c r="M1573" s="177">
        <v>4.9755000000000003</v>
      </c>
      <c r="N1573" s="177">
        <v>4.6014999999999997</v>
      </c>
      <c r="O1573" s="177">
        <v>3.6716000000000002</v>
      </c>
      <c r="P1573" s="177"/>
      <c r="Q1573" s="177">
        <v>3.9502000000000002</v>
      </c>
      <c r="R1573" s="177">
        <v>3.8658000000000001</v>
      </c>
      <c r="S1573" t="s">
        <v>1810</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44920</v>
      </c>
      <c r="E1574" s="177">
        <v>3249.5333000000001</v>
      </c>
      <c r="F1574" s="177">
        <v>6.2192999999999996</v>
      </c>
      <c r="G1574" s="177">
        <v>6.1645000000000003</v>
      </c>
      <c r="H1574" s="177">
        <v>6.2065000000000001</v>
      </c>
      <c r="I1574" s="177">
        <v>6.0894000000000004</v>
      </c>
      <c r="J1574" s="177">
        <v>5.8480999999999996</v>
      </c>
      <c r="K1574" s="177">
        <v>5.8064</v>
      </c>
      <c r="L1574" s="177">
        <v>5.3742000000000001</v>
      </c>
      <c r="M1574" s="177">
        <v>4.8780000000000001</v>
      </c>
      <c r="N1574" s="177">
        <v>4.5018000000000002</v>
      </c>
      <c r="O1574" s="177">
        <v>3.6072000000000002</v>
      </c>
      <c r="P1574" s="177">
        <v>4.4973000000000001</v>
      </c>
      <c r="Q1574" s="177">
        <v>5.8019999999999996</v>
      </c>
      <c r="R1574" s="177">
        <v>3.7801</v>
      </c>
      <c r="S1574" t="s">
        <v>1810</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44920</v>
      </c>
      <c r="E1575" s="177">
        <v>3274.2040999999999</v>
      </c>
      <c r="F1575" s="177">
        <v>6.3196000000000003</v>
      </c>
      <c r="G1575" s="177">
        <v>6.2645</v>
      </c>
      <c r="H1575" s="177">
        <v>6.3067000000000002</v>
      </c>
      <c r="I1575" s="177">
        <v>6.1896000000000004</v>
      </c>
      <c r="J1575" s="177">
        <v>5.9486999999999997</v>
      </c>
      <c r="K1575" s="177">
        <v>5.9080000000000004</v>
      </c>
      <c r="L1575" s="177">
        <v>5.4776999999999996</v>
      </c>
      <c r="M1575" s="177">
        <v>4.9823000000000004</v>
      </c>
      <c r="N1575" s="177">
        <v>4.6069000000000004</v>
      </c>
      <c r="O1575" s="177">
        <v>3.7113999999999998</v>
      </c>
      <c r="P1575" s="177">
        <v>4.5951000000000004</v>
      </c>
      <c r="Q1575" s="177">
        <v>5.9134000000000002</v>
      </c>
      <c r="R1575" s="177">
        <v>3.8841999999999999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44920</v>
      </c>
      <c r="E1576" s="177">
        <v>1153.6952000000001</v>
      </c>
      <c r="F1576" s="177">
        <v>6.3438999999999997</v>
      </c>
      <c r="G1576" s="177">
        <v>6.3287000000000004</v>
      </c>
      <c r="H1576" s="177">
        <v>6.3247999999999998</v>
      </c>
      <c r="I1576" s="177">
        <v>6.1839000000000004</v>
      </c>
      <c r="J1576" s="177">
        <v>5.9885000000000002</v>
      </c>
      <c r="K1576" s="177">
        <v>5.9572000000000003</v>
      </c>
      <c r="L1576" s="177">
        <v>5.5343999999999998</v>
      </c>
      <c r="M1576" s="177">
        <v>5.0435999999999996</v>
      </c>
      <c r="N1576" s="177">
        <v>4.6829999999999998</v>
      </c>
      <c r="O1576" s="177">
        <v>3.8016000000000001</v>
      </c>
      <c r="P1576" s="177"/>
      <c r="Q1576" s="177">
        <v>4.0498000000000003</v>
      </c>
      <c r="R1576" s="177">
        <v>3.9649000000000001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44920</v>
      </c>
      <c r="E1577" s="177">
        <v>1147.4722999999999</v>
      </c>
      <c r="F1577" s="177">
        <v>6.1952999999999996</v>
      </c>
      <c r="G1577" s="177">
        <v>6.1794000000000002</v>
      </c>
      <c r="H1577" s="177">
        <v>6.1745999999999999</v>
      </c>
      <c r="I1577" s="177">
        <v>6.0338000000000003</v>
      </c>
      <c r="J1577" s="177">
        <v>5.8377999999999997</v>
      </c>
      <c r="K1577" s="177">
        <v>5.8051000000000004</v>
      </c>
      <c r="L1577" s="177">
        <v>5.3803000000000001</v>
      </c>
      <c r="M1577" s="177">
        <v>4.8879999999999999</v>
      </c>
      <c r="N1577" s="177">
        <v>4.5260999999999996</v>
      </c>
      <c r="O1577" s="177">
        <v>3.6457999999999999</v>
      </c>
      <c r="P1577" s="177"/>
      <c r="Q1577" s="177">
        <v>3.8936000000000002</v>
      </c>
      <c r="R1577" s="177">
        <v>3.8090000000000002</v>
      </c>
      <c r="S1577" t="s">
        <v>1811</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44920</v>
      </c>
      <c r="E1578" s="177">
        <v>1183.8879999999999</v>
      </c>
      <c r="F1578" s="177">
        <v>6.1974999999999998</v>
      </c>
      <c r="G1578" s="177">
        <v>6.1939000000000002</v>
      </c>
      <c r="H1578" s="177">
        <v>6.2233000000000001</v>
      </c>
      <c r="I1578" s="177">
        <v>6.1163999999999996</v>
      </c>
      <c r="J1578" s="177">
        <v>5.8752000000000004</v>
      </c>
      <c r="K1578" s="177">
        <v>5.8254000000000001</v>
      </c>
      <c r="L1578" s="177">
        <v>5.4044999999999996</v>
      </c>
      <c r="M1578" s="177">
        <v>4.9143999999999997</v>
      </c>
      <c r="N1578" s="177">
        <v>4.5416999999999996</v>
      </c>
      <c r="O1578" s="177">
        <v>3.6280000000000001</v>
      </c>
      <c r="P1578" s="177"/>
      <c r="Q1578" s="177">
        <v>4.1863000000000001</v>
      </c>
      <c r="R1578" s="177">
        <v>3.8041</v>
      </c>
      <c r="S1578" t="s">
        <v>1811</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44920</v>
      </c>
      <c r="E1579" s="177">
        <v>1188.6641</v>
      </c>
      <c r="F1579" s="177">
        <v>6.2877999999999998</v>
      </c>
      <c r="G1579" s="177">
        <v>6.2838000000000003</v>
      </c>
      <c r="H1579" s="177">
        <v>6.3135000000000003</v>
      </c>
      <c r="I1579" s="177">
        <v>6.2068000000000003</v>
      </c>
      <c r="J1579" s="177">
        <v>5.9657</v>
      </c>
      <c r="K1579" s="177">
        <v>5.9166999999999996</v>
      </c>
      <c r="L1579" s="177">
        <v>5.4970999999999997</v>
      </c>
      <c r="M1579" s="177">
        <v>5.0077999999999996</v>
      </c>
      <c r="N1579" s="177">
        <v>4.6371000000000002</v>
      </c>
      <c r="O1579" s="177">
        <v>3.7286000000000001</v>
      </c>
      <c r="P1579" s="177"/>
      <c r="Q1579" s="177">
        <v>4.2882999999999996</v>
      </c>
      <c r="R1579" s="177">
        <v>3.9034</v>
      </c>
      <c r="S1579" t="s">
        <v>1811</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44920</v>
      </c>
      <c r="E1580" s="177">
        <v>1176.0371</v>
      </c>
      <c r="F1580" s="177">
        <v>6.3262999999999998</v>
      </c>
      <c r="G1580" s="177">
        <v>6.3823999999999996</v>
      </c>
      <c r="H1580" s="177">
        <v>6.3381999999999996</v>
      </c>
      <c r="I1580" s="177">
        <v>6.2430000000000003</v>
      </c>
      <c r="J1580" s="177">
        <v>5.9987000000000004</v>
      </c>
      <c r="K1580" s="177">
        <v>5.9405000000000001</v>
      </c>
      <c r="L1580" s="177">
        <v>5.5190000000000001</v>
      </c>
      <c r="M1580" s="177">
        <v>5.0209999999999999</v>
      </c>
      <c r="N1580" s="177">
        <v>4.6581999999999999</v>
      </c>
      <c r="O1580" s="177">
        <v>3.7345000000000002</v>
      </c>
      <c r="P1580" s="177"/>
      <c r="Q1580" s="177">
        <v>4.2046000000000001</v>
      </c>
      <c r="R1580" s="177">
        <v>3.9089999999999998</v>
      </c>
      <c r="S1580" t="s">
        <v>1811</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44920</v>
      </c>
      <c r="E1581" s="177">
        <v>1170.7814000000001</v>
      </c>
      <c r="F1581" s="177">
        <v>6.2237</v>
      </c>
      <c r="G1581" s="177">
        <v>6.2809999999999997</v>
      </c>
      <c r="H1581" s="177">
        <v>6.2355</v>
      </c>
      <c r="I1581" s="177">
        <v>6.1406999999999998</v>
      </c>
      <c r="J1581" s="177">
        <v>5.8960999999999997</v>
      </c>
      <c r="K1581" s="177">
        <v>5.8371000000000004</v>
      </c>
      <c r="L1581" s="177">
        <v>5.4150999999999998</v>
      </c>
      <c r="M1581" s="177">
        <v>4.9158999999999997</v>
      </c>
      <c r="N1581" s="177">
        <v>4.5515999999999996</v>
      </c>
      <c r="O1581" s="177">
        <v>3.6185999999999998</v>
      </c>
      <c r="P1581" s="177"/>
      <c r="Q1581" s="177">
        <v>4.0861999999999998</v>
      </c>
      <c r="R1581" s="177">
        <v>3.8031000000000001</v>
      </c>
      <c r="S1581" t="s">
        <v>1811</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44920</v>
      </c>
      <c r="E1582" s="177">
        <v>1141.0848000000001</v>
      </c>
      <c r="F1582" s="177">
        <v>5.9249999999999998</v>
      </c>
      <c r="G1582" s="177">
        <v>5.9268999999999998</v>
      </c>
      <c r="H1582" s="177">
        <v>5.9462999999999999</v>
      </c>
      <c r="I1582" s="177">
        <v>5.8822000000000001</v>
      </c>
      <c r="J1582" s="177">
        <v>5.6745000000000001</v>
      </c>
      <c r="K1582" s="177">
        <v>5.7061000000000002</v>
      </c>
      <c r="L1582" s="177">
        <v>5.3590999999999998</v>
      </c>
      <c r="M1582" s="177">
        <v>4.8624999999999998</v>
      </c>
      <c r="N1582" s="177">
        <v>4.5098000000000003</v>
      </c>
      <c r="O1582" s="177">
        <v>3.6532</v>
      </c>
      <c r="P1582" s="177"/>
      <c r="Q1582" s="177">
        <v>3.8784000000000001</v>
      </c>
      <c r="R1582" s="177">
        <v>3.8083</v>
      </c>
      <c r="S1582" t="s">
        <v>1811</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44920</v>
      </c>
      <c r="E1583" s="177">
        <v>1137.4132</v>
      </c>
      <c r="F1583" s="177">
        <v>5.8766999999999996</v>
      </c>
      <c r="G1583" s="177">
        <v>5.8764000000000003</v>
      </c>
      <c r="H1583" s="177">
        <v>5.8962000000000003</v>
      </c>
      <c r="I1583" s="177">
        <v>5.8315000000000001</v>
      </c>
      <c r="J1583" s="177">
        <v>5.6326999999999998</v>
      </c>
      <c r="K1583" s="177">
        <v>5.7061000000000002</v>
      </c>
      <c r="L1583" s="177">
        <v>5.3089000000000004</v>
      </c>
      <c r="M1583" s="177">
        <v>4.7938000000000001</v>
      </c>
      <c r="N1583" s="177">
        <v>4.4318999999999997</v>
      </c>
      <c r="O1583" s="177">
        <v>3.5581999999999998</v>
      </c>
      <c r="P1583" s="177"/>
      <c r="Q1583" s="177">
        <v>3.7818999999999998</v>
      </c>
      <c r="R1583" s="177">
        <v>3.7178</v>
      </c>
      <c r="S1583" t="s">
        <v>1811</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44920</v>
      </c>
      <c r="E1584" s="177">
        <v>1114.3371999999999</v>
      </c>
      <c r="F1584" s="177">
        <v>6.3228</v>
      </c>
      <c r="G1584" s="177">
        <v>6.3250000000000002</v>
      </c>
      <c r="H1584" s="177">
        <v>6.3266</v>
      </c>
      <c r="I1584" s="177">
        <v>6.2240000000000002</v>
      </c>
      <c r="J1584" s="177">
        <v>5.9710000000000001</v>
      </c>
      <c r="K1584" s="177">
        <v>5.9181999999999997</v>
      </c>
      <c r="L1584" s="177">
        <v>5.5072000000000001</v>
      </c>
      <c r="M1584" s="177">
        <v>5.0079000000000002</v>
      </c>
      <c r="N1584" s="177">
        <v>4.6417999999999999</v>
      </c>
      <c r="O1584" s="177"/>
      <c r="P1584" s="177"/>
      <c r="Q1584" s="177">
        <v>3.7195</v>
      </c>
      <c r="R1584" s="177">
        <v>3.9026000000000001</v>
      </c>
      <c r="S1584" t="s">
        <v>1811</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44920</v>
      </c>
      <c r="E1585" s="177">
        <v>1112.3496</v>
      </c>
      <c r="F1585" s="177">
        <v>6.2618999999999998</v>
      </c>
      <c r="G1585" s="177">
        <v>6.2651000000000003</v>
      </c>
      <c r="H1585" s="177">
        <v>6.2664</v>
      </c>
      <c r="I1585" s="177">
        <v>6.1638000000000002</v>
      </c>
      <c r="J1585" s="177">
        <v>5.9109999999999996</v>
      </c>
      <c r="K1585" s="177">
        <v>5.8574999999999999</v>
      </c>
      <c r="L1585" s="177">
        <v>5.4454000000000002</v>
      </c>
      <c r="M1585" s="177">
        <v>4.9452999999999996</v>
      </c>
      <c r="N1585" s="177">
        <v>4.5787000000000004</v>
      </c>
      <c r="O1585" s="177"/>
      <c r="P1585" s="177"/>
      <c r="Q1585" s="177">
        <v>3.6570999999999998</v>
      </c>
      <c r="R1585" s="177">
        <v>3.8401000000000001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44920</v>
      </c>
      <c r="E1586" s="177">
        <v>1123.8739</v>
      </c>
      <c r="F1586" s="177">
        <v>6.2236000000000002</v>
      </c>
      <c r="G1586" s="177">
        <v>6.2257999999999996</v>
      </c>
      <c r="H1586" s="177">
        <v>6.1798000000000002</v>
      </c>
      <c r="I1586" s="177">
        <v>6.0494000000000003</v>
      </c>
      <c r="J1586" s="177">
        <v>5.8333000000000004</v>
      </c>
      <c r="K1586" s="177">
        <v>5.7984999999999998</v>
      </c>
      <c r="L1586" s="177">
        <v>5.3715000000000002</v>
      </c>
      <c r="M1586" s="177">
        <v>4.9135999999999997</v>
      </c>
      <c r="N1586" s="177">
        <v>4.5460000000000003</v>
      </c>
      <c r="O1586" s="177">
        <v>3.6778</v>
      </c>
      <c r="P1586" s="177"/>
      <c r="Q1586" s="177">
        <v>3.7494999999999998</v>
      </c>
      <c r="R1586" s="177">
        <v>3.8355999999999999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44920</v>
      </c>
      <c r="E1587" s="177">
        <v>1120.2101</v>
      </c>
      <c r="F1587" s="177">
        <v>6.1234000000000002</v>
      </c>
      <c r="G1587" s="177">
        <v>6.1254999999999997</v>
      </c>
      <c r="H1587" s="177">
        <v>6.0777999999999999</v>
      </c>
      <c r="I1587" s="177">
        <v>5.9481000000000002</v>
      </c>
      <c r="J1587" s="177">
        <v>5.7323000000000004</v>
      </c>
      <c r="K1587" s="177">
        <v>5.6969000000000003</v>
      </c>
      <c r="L1587" s="177">
        <v>5.2698</v>
      </c>
      <c r="M1587" s="177">
        <v>4.7968000000000002</v>
      </c>
      <c r="N1587" s="177">
        <v>4.4317000000000002</v>
      </c>
      <c r="O1587" s="177">
        <v>3.5710000000000002</v>
      </c>
      <c r="P1587" s="177"/>
      <c r="Q1587" s="177">
        <v>3.6427999999999998</v>
      </c>
      <c r="R1587" s="177">
        <v>3.7269000000000001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44920</v>
      </c>
      <c r="E1588" s="177">
        <v>1120.5703000000001</v>
      </c>
      <c r="F1588" s="177">
        <v>6.3658000000000001</v>
      </c>
      <c r="G1588" s="177">
        <v>6.3669000000000002</v>
      </c>
      <c r="H1588" s="177">
        <v>6.3426</v>
      </c>
      <c r="I1588" s="177">
        <v>6.2282999999999999</v>
      </c>
      <c r="J1588" s="177">
        <v>5.9683999999999999</v>
      </c>
      <c r="K1588" s="177">
        <v>5.9185999999999996</v>
      </c>
      <c r="L1588" s="177">
        <v>5.5007000000000001</v>
      </c>
      <c r="M1588" s="177">
        <v>5.0000999999999998</v>
      </c>
      <c r="N1588" s="177">
        <v>4.6355000000000004</v>
      </c>
      <c r="O1588" s="177">
        <v>3.7618</v>
      </c>
      <c r="P1588" s="177"/>
      <c r="Q1588" s="177">
        <v>3.7865000000000002</v>
      </c>
      <c r="R1588" s="177">
        <v>3.9247000000000001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44920</v>
      </c>
      <c r="E1589" s="177">
        <v>1118.1847</v>
      </c>
      <c r="F1589" s="177">
        <v>6.2945000000000002</v>
      </c>
      <c r="G1589" s="177">
        <v>6.2967000000000004</v>
      </c>
      <c r="H1589" s="177">
        <v>6.2725</v>
      </c>
      <c r="I1589" s="177">
        <v>6.1580000000000004</v>
      </c>
      <c r="J1589" s="177">
        <v>5.8981000000000003</v>
      </c>
      <c r="K1589" s="177">
        <v>5.8475000000000001</v>
      </c>
      <c r="L1589" s="177">
        <v>5.4287999999999998</v>
      </c>
      <c r="M1589" s="177">
        <v>4.9276</v>
      </c>
      <c r="N1589" s="177">
        <v>4.5627000000000004</v>
      </c>
      <c r="O1589" s="177">
        <v>3.6894</v>
      </c>
      <c r="P1589" s="177"/>
      <c r="Q1589" s="177">
        <v>3.7143000000000002</v>
      </c>
      <c r="R1589" s="177">
        <v>3.8521000000000001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44920</v>
      </c>
      <c r="E1590" s="177">
        <v>1176.1344999999999</v>
      </c>
      <c r="F1590" s="177">
        <v>6.3098000000000001</v>
      </c>
      <c r="G1590" s="177">
        <v>6.3103999999999996</v>
      </c>
      <c r="H1590" s="177">
        <v>6.3598999999999997</v>
      </c>
      <c r="I1590" s="177">
        <v>6.2469999999999999</v>
      </c>
      <c r="J1590" s="177">
        <v>6.0011000000000001</v>
      </c>
      <c r="K1590" s="177">
        <v>5.9343000000000004</v>
      </c>
      <c r="L1590" s="177">
        <v>5.5187999999999997</v>
      </c>
      <c r="M1590" s="177">
        <v>5.0316000000000001</v>
      </c>
      <c r="N1590" s="177">
        <v>4.6581999999999999</v>
      </c>
      <c r="O1590" s="177">
        <v>3.7378999999999998</v>
      </c>
      <c r="P1590" s="177"/>
      <c r="Q1590" s="177">
        <v>4.1978999999999997</v>
      </c>
      <c r="R1590" s="177">
        <v>3.9123999999999999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44920</v>
      </c>
      <c r="E1591" s="177">
        <v>1172.0273</v>
      </c>
      <c r="F1591" s="177">
        <v>6.1886000000000001</v>
      </c>
      <c r="G1591" s="177">
        <v>6.1890999999999998</v>
      </c>
      <c r="H1591" s="177">
        <v>6.24</v>
      </c>
      <c r="I1591" s="177">
        <v>6.1265000000000001</v>
      </c>
      <c r="J1591" s="177">
        <v>5.8803999999999998</v>
      </c>
      <c r="K1591" s="177">
        <v>5.8125</v>
      </c>
      <c r="L1591" s="177">
        <v>5.3955000000000002</v>
      </c>
      <c r="M1591" s="177">
        <v>4.9070999999999998</v>
      </c>
      <c r="N1591" s="177">
        <v>4.5366999999999997</v>
      </c>
      <c r="O1591" s="177">
        <v>3.6337000000000002</v>
      </c>
      <c r="P1591" s="177"/>
      <c r="Q1591" s="177">
        <v>4.1055000000000001</v>
      </c>
      <c r="R1591" s="177">
        <v>3.8001</v>
      </c>
      <c r="S1591" t="s">
        <v>1811</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1811</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1811</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44920</v>
      </c>
      <c r="E1594" s="177">
        <v>1143.1167</v>
      </c>
      <c r="F1594" s="177">
        <v>6.3423999999999996</v>
      </c>
      <c r="G1594" s="177">
        <v>6.2679</v>
      </c>
      <c r="H1594" s="177">
        <v>6.3486000000000002</v>
      </c>
      <c r="I1594" s="177">
        <v>6.2347000000000001</v>
      </c>
      <c r="J1594" s="177">
        <v>5.9801000000000002</v>
      </c>
      <c r="K1594" s="177">
        <v>5.9427000000000003</v>
      </c>
      <c r="L1594" s="177">
        <v>5.5430999999999999</v>
      </c>
      <c r="M1594" s="177">
        <v>5.0464000000000002</v>
      </c>
      <c r="N1594" s="177">
        <v>4.6790000000000003</v>
      </c>
      <c r="O1594" s="177">
        <v>3.7698</v>
      </c>
      <c r="P1594" s="177"/>
      <c r="Q1594" s="177">
        <v>3.9468999999999999</v>
      </c>
      <c r="R1594" s="177">
        <v>3.9409999999999998</v>
      </c>
      <c r="S1594" t="s">
        <v>1811</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44920</v>
      </c>
      <c r="E1595" s="177">
        <v>1138.009</v>
      </c>
      <c r="F1595" s="177">
        <v>6.2104999999999997</v>
      </c>
      <c r="G1595" s="177">
        <v>6.1387999999999998</v>
      </c>
      <c r="H1595" s="177">
        <v>6.2187000000000001</v>
      </c>
      <c r="I1595" s="177">
        <v>6.1043000000000003</v>
      </c>
      <c r="J1595" s="177">
        <v>5.8494000000000002</v>
      </c>
      <c r="K1595" s="177">
        <v>5.8106999999999998</v>
      </c>
      <c r="L1595" s="177">
        <v>5.4093999999999998</v>
      </c>
      <c r="M1595" s="177">
        <v>4.9116</v>
      </c>
      <c r="N1595" s="177">
        <v>4.5430000000000001</v>
      </c>
      <c r="O1595" s="177">
        <v>3.6349</v>
      </c>
      <c r="P1595" s="177"/>
      <c r="Q1595" s="177">
        <v>3.8117999999999999</v>
      </c>
      <c r="R1595" s="177">
        <v>3.8058000000000001</v>
      </c>
      <c r="S1595" t="s">
        <v>1811</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44920</v>
      </c>
      <c r="E1596" s="177">
        <v>1141.4359999999999</v>
      </c>
      <c r="F1596" s="177">
        <v>6.3422000000000001</v>
      </c>
      <c r="G1596" s="177">
        <v>6.3433000000000002</v>
      </c>
      <c r="H1596" s="177">
        <v>6.3662000000000001</v>
      </c>
      <c r="I1596" s="177">
        <v>6.2388000000000003</v>
      </c>
      <c r="J1596" s="177">
        <v>5.9923999999999999</v>
      </c>
      <c r="K1596" s="177">
        <v>5.9149000000000003</v>
      </c>
      <c r="L1596" s="177">
        <v>5.5194000000000001</v>
      </c>
      <c r="M1596" s="177">
        <v>5.0271999999999997</v>
      </c>
      <c r="N1596" s="177">
        <v>4.6734999999999998</v>
      </c>
      <c r="O1596" s="177">
        <v>3.7715999999999998</v>
      </c>
      <c r="P1596" s="177"/>
      <c r="Q1596" s="177">
        <v>3.9352</v>
      </c>
      <c r="R1596" s="177">
        <v>3.9493999999999998</v>
      </c>
      <c r="S1596" t="s">
        <v>1811</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44920</v>
      </c>
      <c r="E1597" s="177">
        <v>1137.4684</v>
      </c>
      <c r="F1597" s="177">
        <v>6.2423000000000002</v>
      </c>
      <c r="G1597" s="177">
        <v>6.2445000000000004</v>
      </c>
      <c r="H1597" s="177">
        <v>6.2662000000000004</v>
      </c>
      <c r="I1597" s="177">
        <v>6.1386000000000003</v>
      </c>
      <c r="J1597" s="177">
        <v>5.8918999999999997</v>
      </c>
      <c r="K1597" s="177">
        <v>5.8135000000000003</v>
      </c>
      <c r="L1597" s="177">
        <v>5.4165000000000001</v>
      </c>
      <c r="M1597" s="177">
        <v>4.9226000000000001</v>
      </c>
      <c r="N1597" s="177">
        <v>4.5682</v>
      </c>
      <c r="O1597" s="177">
        <v>3.6659999999999999</v>
      </c>
      <c r="P1597" s="177"/>
      <c r="Q1597" s="177">
        <v>3.8296000000000001</v>
      </c>
      <c r="R1597" s="177">
        <v>3.8439000000000001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44920</v>
      </c>
      <c r="E1598" s="177">
        <v>1130.2761</v>
      </c>
      <c r="F1598" s="177">
        <v>6.4802999999999997</v>
      </c>
      <c r="G1598" s="177">
        <v>6.4695999999999998</v>
      </c>
      <c r="H1598" s="177">
        <v>6.4587000000000003</v>
      </c>
      <c r="I1598" s="177">
        <v>6.3083999999999998</v>
      </c>
      <c r="J1598" s="177">
        <v>6.0602</v>
      </c>
      <c r="K1598" s="177">
        <v>5.9790999999999999</v>
      </c>
      <c r="L1598" s="177">
        <v>5.5465999999999998</v>
      </c>
      <c r="M1598" s="177">
        <v>5.0483000000000002</v>
      </c>
      <c r="N1598" s="177">
        <v>4.6886999999999999</v>
      </c>
      <c r="O1598" s="177">
        <v>3.8336000000000001</v>
      </c>
      <c r="P1598" s="177"/>
      <c r="Q1598" s="177">
        <v>3.9045000000000001</v>
      </c>
      <c r="R1598" s="177">
        <v>3.9657</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44920</v>
      </c>
      <c r="E1599" s="177">
        <v>1126.8169</v>
      </c>
      <c r="F1599" s="177">
        <v>6.3769999999999998</v>
      </c>
      <c r="G1599" s="177">
        <v>6.3651</v>
      </c>
      <c r="H1599" s="177">
        <v>6.3547000000000002</v>
      </c>
      <c r="I1599" s="177">
        <v>6.2016</v>
      </c>
      <c r="J1599" s="177">
        <v>5.9562999999999997</v>
      </c>
      <c r="K1599" s="177">
        <v>5.8695000000000004</v>
      </c>
      <c r="L1599" s="177">
        <v>5.4414999999999996</v>
      </c>
      <c r="M1599" s="177">
        <v>4.9520999999999997</v>
      </c>
      <c r="N1599" s="177">
        <v>4.5923999999999996</v>
      </c>
      <c r="O1599" s="177">
        <v>3.7349999999999999</v>
      </c>
      <c r="P1599" s="177"/>
      <c r="Q1599" s="177">
        <v>3.8048999999999999</v>
      </c>
      <c r="R1599" s="177">
        <v>3.8702000000000001</v>
      </c>
      <c r="S1599" t="s">
        <v>1811</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44920</v>
      </c>
      <c r="E1600" s="177">
        <v>118.38</v>
      </c>
      <c r="F1600" s="177">
        <v>6.4143999999999997</v>
      </c>
      <c r="G1600" s="177">
        <v>6.3445999999999998</v>
      </c>
      <c r="H1600" s="177">
        <v>6.3548999999999998</v>
      </c>
      <c r="I1600" s="177">
        <v>6.2321</v>
      </c>
      <c r="J1600" s="177">
        <v>6.0018000000000002</v>
      </c>
      <c r="K1600" s="177">
        <v>5.9401999999999999</v>
      </c>
      <c r="L1600" s="177">
        <v>5.5254000000000003</v>
      </c>
      <c r="M1600" s="177">
        <v>5.0525000000000002</v>
      </c>
      <c r="N1600" s="177">
        <v>4.6792999999999996</v>
      </c>
      <c r="O1600" s="177">
        <v>3.7728000000000002</v>
      </c>
      <c r="P1600" s="177"/>
      <c r="Q1600" s="177">
        <v>4.2845000000000004</v>
      </c>
      <c r="R1600" s="177">
        <v>3.9274</v>
      </c>
      <c r="S1600" t="s">
        <v>1811</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44920</v>
      </c>
      <c r="E1601" s="177">
        <v>117.916</v>
      </c>
      <c r="F1601" s="177">
        <v>6.3158000000000003</v>
      </c>
      <c r="G1601" s="177">
        <v>6.2455999999999996</v>
      </c>
      <c r="H1601" s="177">
        <v>6.2603</v>
      </c>
      <c r="I1601" s="177">
        <v>6.1388999999999996</v>
      </c>
      <c r="J1601" s="177">
        <v>5.9099000000000004</v>
      </c>
      <c r="K1601" s="177">
        <v>5.8479999999999999</v>
      </c>
      <c r="L1601" s="177">
        <v>5.4321000000000002</v>
      </c>
      <c r="M1601" s="177">
        <v>4.9398</v>
      </c>
      <c r="N1601" s="177">
        <v>4.5701000000000001</v>
      </c>
      <c r="O1601" s="177">
        <v>3.6724000000000001</v>
      </c>
      <c r="P1601" s="177"/>
      <c r="Q1601" s="177">
        <v>4.1826999999999996</v>
      </c>
      <c r="R1601" s="177">
        <v>3.8264</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44920</v>
      </c>
      <c r="E1602" s="177">
        <v>1138.2882999999999</v>
      </c>
      <c r="F1602" s="177">
        <v>6.3628999999999998</v>
      </c>
      <c r="G1602" s="177">
        <v>6.3331</v>
      </c>
      <c r="H1602" s="177">
        <v>6.3333000000000004</v>
      </c>
      <c r="I1602" s="177">
        <v>6.2134999999999998</v>
      </c>
      <c r="J1602" s="177">
        <v>5.9920999999999998</v>
      </c>
      <c r="K1602" s="177">
        <v>5.9184999999999999</v>
      </c>
      <c r="L1602" s="177">
        <v>5.5407000000000002</v>
      </c>
      <c r="M1602" s="177">
        <v>5.0282999999999998</v>
      </c>
      <c r="N1602" s="177">
        <v>4.6665999999999999</v>
      </c>
      <c r="O1602" s="177">
        <v>3.8304</v>
      </c>
      <c r="P1602" s="177"/>
      <c r="Q1602" s="177">
        <v>3.9645000000000001</v>
      </c>
      <c r="R1602" s="177">
        <v>3.9506999999999999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44920</v>
      </c>
      <c r="E1603" s="177">
        <v>1135.2456999999999</v>
      </c>
      <c r="F1603" s="177">
        <v>6.2674000000000003</v>
      </c>
      <c r="G1603" s="177">
        <v>6.2374000000000001</v>
      </c>
      <c r="H1603" s="177">
        <v>6.2361000000000004</v>
      </c>
      <c r="I1603" s="177">
        <v>6.1298000000000004</v>
      </c>
      <c r="J1603" s="177">
        <v>5.9208999999999996</v>
      </c>
      <c r="K1603" s="177">
        <v>5.8537999999999997</v>
      </c>
      <c r="L1603" s="177">
        <v>5.4771999999999998</v>
      </c>
      <c r="M1603" s="177">
        <v>4.9649999999999999</v>
      </c>
      <c r="N1603" s="177">
        <v>4.6031000000000004</v>
      </c>
      <c r="O1603" s="177">
        <v>3.7511000000000001</v>
      </c>
      <c r="P1603" s="177"/>
      <c r="Q1603" s="177">
        <v>3.8809999999999998</v>
      </c>
      <c r="R1603" s="177">
        <v>3.8862999999999999</v>
      </c>
      <c r="S1603" t="s">
        <v>1811</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44920</v>
      </c>
      <c r="E1604" s="177">
        <v>3589.6196</v>
      </c>
      <c r="F1604" s="177">
        <v>6.2759</v>
      </c>
      <c r="G1604" s="177">
        <v>6.2750000000000004</v>
      </c>
      <c r="H1604" s="177">
        <v>6.3017000000000003</v>
      </c>
      <c r="I1604" s="177">
        <v>6.1905000000000001</v>
      </c>
      <c r="J1604" s="177">
        <v>5.9489999999999998</v>
      </c>
      <c r="K1604" s="177">
        <v>5.8954000000000004</v>
      </c>
      <c r="L1604" s="177">
        <v>5.4847000000000001</v>
      </c>
      <c r="M1604" s="177">
        <v>4.9941000000000004</v>
      </c>
      <c r="N1604" s="177">
        <v>4.6299000000000001</v>
      </c>
      <c r="O1604" s="177">
        <v>3.7307000000000001</v>
      </c>
      <c r="P1604" s="177">
        <v>4.6239999999999997</v>
      </c>
      <c r="Q1604" s="177">
        <v>6.1695000000000002</v>
      </c>
      <c r="R1604" s="177">
        <v>3.8999000000000001</v>
      </c>
      <c r="S1604" t="s">
        <v>1811</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44920</v>
      </c>
      <c r="E1605" s="177">
        <v>3550.1098999999999</v>
      </c>
      <c r="F1605" s="177">
        <v>6.1955999999999998</v>
      </c>
      <c r="G1605" s="177">
        <v>6.1948999999999996</v>
      </c>
      <c r="H1605" s="177">
        <v>6.2215999999999996</v>
      </c>
      <c r="I1605" s="177">
        <v>6.1102999999999996</v>
      </c>
      <c r="J1605" s="177">
        <v>5.8685</v>
      </c>
      <c r="K1605" s="177">
        <v>5.8136000000000001</v>
      </c>
      <c r="L1605" s="177">
        <v>5.4020000000000001</v>
      </c>
      <c r="M1605" s="177">
        <v>4.9108000000000001</v>
      </c>
      <c r="N1605" s="177">
        <v>4.5458999999999996</v>
      </c>
      <c r="O1605" s="177">
        <v>3.6534</v>
      </c>
      <c r="P1605" s="177">
        <v>4.55</v>
      </c>
      <c r="Q1605" s="177">
        <v>6.4513999999999996</v>
      </c>
      <c r="R1605" s="177">
        <v>3.8201000000000001</v>
      </c>
      <c r="S1605" t="s">
        <v>1811</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44920</v>
      </c>
      <c r="E1606" s="177">
        <v>1171.8073999999999</v>
      </c>
      <c r="F1606" s="177">
        <v>6.3772000000000002</v>
      </c>
      <c r="G1606" s="177">
        <v>6.3742000000000001</v>
      </c>
      <c r="H1606" s="177">
        <v>6.375</v>
      </c>
      <c r="I1606" s="177">
        <v>6.2533000000000003</v>
      </c>
      <c r="J1606" s="177">
        <v>6.0060000000000002</v>
      </c>
      <c r="K1606" s="177">
        <v>5.9326999999999996</v>
      </c>
      <c r="L1606" s="177">
        <v>5.508</v>
      </c>
      <c r="M1606" s="177">
        <v>5.0039999999999996</v>
      </c>
      <c r="N1606" s="177">
        <v>4.6276000000000002</v>
      </c>
      <c r="O1606" s="177">
        <v>3.7391999999999999</v>
      </c>
      <c r="P1606" s="177"/>
      <c r="Q1606" s="177">
        <v>4.2953000000000001</v>
      </c>
      <c r="R1606" s="177">
        <v>3.8860999999999999</v>
      </c>
      <c r="S1606" t="s">
        <v>1811</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44920</v>
      </c>
      <c r="E1607" s="177">
        <v>1167.3605</v>
      </c>
      <c r="F1607" s="177">
        <v>6.2638999999999996</v>
      </c>
      <c r="G1607" s="177">
        <v>6.2607999999999997</v>
      </c>
      <c r="H1607" s="177">
        <v>6.2618</v>
      </c>
      <c r="I1607" s="177">
        <v>6.1401000000000003</v>
      </c>
      <c r="J1607" s="177">
        <v>5.8922999999999996</v>
      </c>
      <c r="K1607" s="177">
        <v>5.8181000000000003</v>
      </c>
      <c r="L1607" s="177">
        <v>5.3921999999999999</v>
      </c>
      <c r="M1607" s="177">
        <v>4.9246999999999996</v>
      </c>
      <c r="N1607" s="177">
        <v>4.5382999999999996</v>
      </c>
      <c r="O1607" s="177">
        <v>3.6353</v>
      </c>
      <c r="P1607" s="177"/>
      <c r="Q1607" s="177">
        <v>4.1901999999999999</v>
      </c>
      <c r="R1607" s="177">
        <v>3.7829999999999999</v>
      </c>
      <c r="S1607" t="s">
        <v>1811</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44920</v>
      </c>
      <c r="E1608" s="177">
        <v>1163.2164</v>
      </c>
      <c r="F1608" s="177">
        <v>6.3082000000000003</v>
      </c>
      <c r="G1608" s="177">
        <v>6.3103999999999996</v>
      </c>
      <c r="H1608" s="177">
        <v>6.3281999999999998</v>
      </c>
      <c r="I1608" s="177">
        <v>6.2161</v>
      </c>
      <c r="J1608" s="177">
        <v>5.9671000000000003</v>
      </c>
      <c r="K1608" s="177">
        <v>5.9250999999999996</v>
      </c>
      <c r="L1608" s="177">
        <v>5.5145</v>
      </c>
      <c r="M1608" s="177">
        <v>5.0185000000000004</v>
      </c>
      <c r="N1608" s="177">
        <v>4.6551999999999998</v>
      </c>
      <c r="O1608" s="177">
        <v>3.7536999999999998</v>
      </c>
      <c r="P1608" s="177"/>
      <c r="Q1608" s="177">
        <v>4.1040000000000001</v>
      </c>
      <c r="R1608" s="177">
        <v>3.9192999999999998</v>
      </c>
      <c r="S1608" t="s">
        <v>1811</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44920</v>
      </c>
      <c r="E1609" s="177">
        <v>1158.5815</v>
      </c>
      <c r="F1609" s="177">
        <v>6.1664000000000003</v>
      </c>
      <c r="G1609" s="177">
        <v>6.1684999999999999</v>
      </c>
      <c r="H1609" s="177">
        <v>6.1974999999999998</v>
      </c>
      <c r="I1609" s="177">
        <v>6.0945</v>
      </c>
      <c r="J1609" s="177">
        <v>5.8505000000000003</v>
      </c>
      <c r="K1609" s="177">
        <v>5.8103999999999996</v>
      </c>
      <c r="L1609" s="177">
        <v>5.3967999999999998</v>
      </c>
      <c r="M1609" s="177">
        <v>4.9006999999999996</v>
      </c>
      <c r="N1609" s="177">
        <v>4.54</v>
      </c>
      <c r="O1609" s="177">
        <v>3.6423000000000001</v>
      </c>
      <c r="P1609" s="177"/>
      <c r="Q1609" s="177">
        <v>3.9933000000000001</v>
      </c>
      <c r="R1609" s="177">
        <v>3.8047</v>
      </c>
      <c r="S1609" t="s">
        <v>1811</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44920</v>
      </c>
      <c r="E1610" s="177">
        <v>1160.9896000000001</v>
      </c>
      <c r="F1610" s="177">
        <v>6.3832000000000004</v>
      </c>
      <c r="G1610" s="177">
        <v>6.3413000000000004</v>
      </c>
      <c r="H1610" s="177">
        <v>6.3461999999999996</v>
      </c>
      <c r="I1610" s="177">
        <v>6.2222</v>
      </c>
      <c r="J1610" s="177">
        <v>6.0084999999999997</v>
      </c>
      <c r="K1610" s="177">
        <v>5.9203000000000001</v>
      </c>
      <c r="L1610" s="177">
        <v>5.5138999999999996</v>
      </c>
      <c r="M1610" s="177">
        <v>5.0202999999999998</v>
      </c>
      <c r="N1610" s="177">
        <v>4.6479999999999997</v>
      </c>
      <c r="O1610" s="177">
        <v>3.7254</v>
      </c>
      <c r="P1610" s="177"/>
      <c r="Q1610" s="177">
        <v>4.0556000000000001</v>
      </c>
      <c r="R1610" s="177">
        <v>3.9144999999999999</v>
      </c>
      <c r="S1610" t="s">
        <v>1811</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44920</v>
      </c>
      <c r="E1611" s="177">
        <v>1156.7144000000001</v>
      </c>
      <c r="F1611" s="177">
        <v>6.3151999999999999</v>
      </c>
      <c r="G1611" s="177">
        <v>6.2732000000000001</v>
      </c>
      <c r="H1611" s="177">
        <v>6.2801999999999998</v>
      </c>
      <c r="I1611" s="177">
        <v>6.1551</v>
      </c>
      <c r="J1611" s="177">
        <v>5.9287999999999998</v>
      </c>
      <c r="K1611" s="177">
        <v>5.8258000000000001</v>
      </c>
      <c r="L1611" s="177">
        <v>5.4146999999999998</v>
      </c>
      <c r="M1611" s="177">
        <v>4.9189999999999996</v>
      </c>
      <c r="N1611" s="177">
        <v>4.5452000000000004</v>
      </c>
      <c r="O1611" s="177">
        <v>3.6238000000000001</v>
      </c>
      <c r="P1611" s="177"/>
      <c r="Q1611" s="177">
        <v>3.9533999999999998</v>
      </c>
      <c r="R1611" s="177">
        <v>3.8138999999999998</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44920</v>
      </c>
      <c r="E1612" s="177">
        <v>3018.4488999999999</v>
      </c>
      <c r="F1612" s="177">
        <v>6.3254000000000001</v>
      </c>
      <c r="G1612" s="177">
        <v>6.3284000000000002</v>
      </c>
      <c r="H1612" s="177">
        <v>6.3231000000000002</v>
      </c>
      <c r="I1612" s="177">
        <v>6.2270000000000003</v>
      </c>
      <c r="J1612" s="177">
        <v>5.9772999999999996</v>
      </c>
      <c r="K1612" s="177">
        <v>5.9291999999999998</v>
      </c>
      <c r="L1612" s="177">
        <v>5.5197000000000003</v>
      </c>
      <c r="M1612" s="177">
        <v>5.0225999999999997</v>
      </c>
      <c r="N1612" s="177">
        <v>4.6536</v>
      </c>
      <c r="O1612" s="177">
        <v>3.7583000000000002</v>
      </c>
      <c r="P1612" s="177">
        <v>4.5685000000000002</v>
      </c>
      <c r="Q1612" s="177">
        <v>6.2598000000000003</v>
      </c>
      <c r="R1612" s="177">
        <v>3.9163000000000001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44920</v>
      </c>
      <c r="E1613" s="177">
        <v>2989.8112000000001</v>
      </c>
      <c r="F1613" s="177">
        <v>6.2760999999999996</v>
      </c>
      <c r="G1613" s="177">
        <v>6.2786</v>
      </c>
      <c r="H1613" s="177">
        <v>6.2732999999999999</v>
      </c>
      <c r="I1613" s="177">
        <v>6.1769999999999996</v>
      </c>
      <c r="J1613" s="177">
        <v>5.9271000000000003</v>
      </c>
      <c r="K1613" s="177">
        <v>5.8784000000000001</v>
      </c>
      <c r="L1613" s="177">
        <v>5.4683000000000002</v>
      </c>
      <c r="M1613" s="177">
        <v>4.9675000000000002</v>
      </c>
      <c r="N1613" s="177">
        <v>4.5963000000000003</v>
      </c>
      <c r="O1613" s="177">
        <v>3.6960999999999999</v>
      </c>
      <c r="P1613" s="177">
        <v>4.4969999999999999</v>
      </c>
      <c r="Q1613" s="177">
        <v>5.9151999999999996</v>
      </c>
      <c r="R1613" s="177">
        <v>3.8567</v>
      </c>
    </row>
    <row r="1614" spans="1:34" x14ac:dyDescent="0.3">
      <c r="A1614" s="173" t="s">
        <v>1174</v>
      </c>
      <c r="B1614" s="173" t="s">
        <v>1886</v>
      </c>
      <c r="C1614" s="173">
        <v>147593</v>
      </c>
      <c r="D1614" s="176">
        <v>44913</v>
      </c>
      <c r="E1614" s="177">
        <v>1131.3343</v>
      </c>
      <c r="F1614" s="177">
        <v>6.1013000000000002</v>
      </c>
      <c r="G1614" s="177">
        <v>6.1093000000000002</v>
      </c>
      <c r="H1614" s="177">
        <v>5.9028999999999998</v>
      </c>
      <c r="I1614" s="177">
        <v>5.7507999999999999</v>
      </c>
      <c r="J1614" s="177">
        <v>5.7603</v>
      </c>
      <c r="K1614" s="177">
        <v>6.0061999999999998</v>
      </c>
      <c r="L1614" s="177">
        <v>5.4332000000000003</v>
      </c>
      <c r="M1614" s="177">
        <v>4.8897000000000004</v>
      </c>
      <c r="N1614" s="177">
        <v>4.4970999999999997</v>
      </c>
      <c r="O1614" s="177">
        <v>3.6276000000000002</v>
      </c>
      <c r="P1614" s="177"/>
      <c r="Q1614" s="177">
        <v>3.7829000000000002</v>
      </c>
      <c r="R1614" s="177">
        <v>3.7843</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1887</v>
      </c>
      <c r="C1615" s="173">
        <v>147590</v>
      </c>
      <c r="D1615" s="176">
        <v>44913</v>
      </c>
      <c r="E1615" s="177">
        <v>1128.6849999999999</v>
      </c>
      <c r="F1615" s="177">
        <v>6.0509000000000004</v>
      </c>
      <c r="G1615" s="177">
        <v>6.0589000000000004</v>
      </c>
      <c r="H1615" s="177">
        <v>5.8514999999999997</v>
      </c>
      <c r="I1615" s="177">
        <v>5.7003000000000004</v>
      </c>
      <c r="J1615" s="177">
        <v>5.71</v>
      </c>
      <c r="K1615" s="177">
        <v>5.9577999999999998</v>
      </c>
      <c r="L1615" s="177">
        <v>5.3402000000000003</v>
      </c>
      <c r="M1615" s="177">
        <v>4.7992999999999997</v>
      </c>
      <c r="N1615" s="177">
        <v>4.4076000000000004</v>
      </c>
      <c r="O1615" s="177">
        <v>3.5527000000000002</v>
      </c>
      <c r="P1615" s="177"/>
      <c r="Q1615" s="177">
        <v>3.7097000000000002</v>
      </c>
      <c r="R1615" s="177">
        <v>3.7025000000000001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6.2652142857142872</v>
      </c>
      <c r="G1616" s="179">
        <v>6.2566785714285684</v>
      </c>
      <c r="H1616" s="179">
        <v>6.2636375000000006</v>
      </c>
      <c r="I1616" s="179">
        <v>6.1457089285714286</v>
      </c>
      <c r="J1616" s="179">
        <v>5.9187410714285713</v>
      </c>
      <c r="K1616" s="179">
        <v>5.8803196428571427</v>
      </c>
      <c r="L1616" s="179">
        <v>5.4595196428571429</v>
      </c>
      <c r="M1616" s="179">
        <v>4.9639107142857144</v>
      </c>
      <c r="N1616" s="179">
        <v>4.5957857142857135</v>
      </c>
      <c r="O1616" s="179">
        <v>3.702753846153847</v>
      </c>
      <c r="P1616" s="179">
        <v>4.5553166666666671</v>
      </c>
      <c r="Q1616" s="179">
        <v>4.2074428571428584</v>
      </c>
      <c r="R1616" s="179">
        <v>3.8651696428571434</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6.2759999999999998</v>
      </c>
      <c r="G1617" s="179">
        <v>6.2727500000000003</v>
      </c>
      <c r="H1617" s="179">
        <v>6.2843</v>
      </c>
      <c r="I1617" s="179">
        <v>6.1655499999999996</v>
      </c>
      <c r="J1617" s="179">
        <v>5.92605</v>
      </c>
      <c r="K1617" s="179">
        <v>5.8936000000000002</v>
      </c>
      <c r="L1617" s="179">
        <v>5.4709500000000002</v>
      </c>
      <c r="M1617" s="179">
        <v>4.9668000000000001</v>
      </c>
      <c r="N1617" s="179">
        <v>4.5989000000000004</v>
      </c>
      <c r="O1617" s="179">
        <v>3.7207499999999998</v>
      </c>
      <c r="P1617" s="179">
        <v>4.5592500000000005</v>
      </c>
      <c r="Q1617" s="179">
        <v>3.9789000000000003</v>
      </c>
      <c r="R1617" s="179">
        <v>3.8680000000000003</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44918</v>
      </c>
      <c r="E1620" s="177">
        <v>67.072900000000004</v>
      </c>
      <c r="F1620" s="177">
        <v>-1.3604000000000001</v>
      </c>
      <c r="G1620" s="177">
        <v>5.4805999999999999</v>
      </c>
      <c r="H1620" s="177">
        <v>0.7853</v>
      </c>
      <c r="I1620" s="177">
        <v>3.7797999999999998</v>
      </c>
      <c r="J1620" s="177">
        <v>6.9286000000000003</v>
      </c>
      <c r="K1620" s="177">
        <v>7.8811</v>
      </c>
      <c r="L1620" s="177">
        <v>6.5880000000000001</v>
      </c>
      <c r="M1620" s="177">
        <v>2.0055000000000001</v>
      </c>
      <c r="N1620" s="177">
        <v>1.8734999999999999</v>
      </c>
      <c r="O1620" s="177">
        <v>5.7046999999999999</v>
      </c>
      <c r="P1620" s="177">
        <v>6.9165999999999999</v>
      </c>
      <c r="Q1620" s="177">
        <v>8.5429999999999993</v>
      </c>
      <c r="R1620" s="177">
        <v>2.827</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1760</v>
      </c>
      <c r="C1621" s="173">
        <v>119605</v>
      </c>
      <c r="D1621" s="176">
        <v>44918</v>
      </c>
      <c r="E1621" s="177">
        <v>70.900000000000006</v>
      </c>
      <c r="F1621" s="177">
        <v>-0.7722</v>
      </c>
      <c r="G1621" s="177">
        <v>6.1120999999999999</v>
      </c>
      <c r="H1621" s="177">
        <v>1.4271</v>
      </c>
      <c r="I1621" s="177">
        <v>4.4275000000000002</v>
      </c>
      <c r="J1621" s="177">
        <v>7.5803000000000003</v>
      </c>
      <c r="K1621" s="177">
        <v>8.5441000000000003</v>
      </c>
      <c r="L1621" s="177">
        <v>7.2630999999999997</v>
      </c>
      <c r="M1621" s="177">
        <v>2.6686000000000001</v>
      </c>
      <c r="N1621" s="177">
        <v>2.5386000000000002</v>
      </c>
      <c r="O1621" s="177">
        <v>6.3779000000000003</v>
      </c>
      <c r="P1621" s="177">
        <v>7.5781000000000001</v>
      </c>
      <c r="Q1621" s="177">
        <v>8.9384999999999994</v>
      </c>
      <c r="R1621" s="177">
        <v>3.5009999999999999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44918</v>
      </c>
      <c r="E1622" s="177">
        <v>70.900000000000006</v>
      </c>
      <c r="F1622" s="177">
        <v>-0.7722</v>
      </c>
      <c r="G1622" s="177">
        <v>6.1120999999999999</v>
      </c>
      <c r="H1622" s="177">
        <v>1.4271</v>
      </c>
      <c r="I1622" s="177">
        <v>4.4275000000000002</v>
      </c>
      <c r="J1622" s="177">
        <v>7.5803000000000003</v>
      </c>
      <c r="K1622" s="177">
        <v>8.5441000000000003</v>
      </c>
      <c r="L1622" s="177">
        <v>7.2630999999999997</v>
      </c>
      <c r="M1622" s="177">
        <v>2.6686000000000001</v>
      </c>
      <c r="N1622" s="177">
        <v>2.5386000000000002</v>
      </c>
      <c r="O1622" s="177">
        <v>6.3779000000000003</v>
      </c>
      <c r="P1622" s="177">
        <v>7.5781000000000001</v>
      </c>
      <c r="Q1622" s="177">
        <v>8.9384999999999994</v>
      </c>
      <c r="R1622" s="177">
        <v>3.5009999999999999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44918</v>
      </c>
      <c r="E1623" s="177">
        <v>21.961400000000001</v>
      </c>
      <c r="F1623" s="177">
        <v>-7.1452</v>
      </c>
      <c r="G1623" s="177">
        <v>-2.1048</v>
      </c>
      <c r="H1623" s="177">
        <v>-3.8435000000000001</v>
      </c>
      <c r="I1623" s="177">
        <v>1.5916999999999999</v>
      </c>
      <c r="J1623" s="177">
        <v>3.6785999999999999</v>
      </c>
      <c r="K1623" s="177">
        <v>5.3335999999999997</v>
      </c>
      <c r="L1623" s="177">
        <v>6.6597999999999997</v>
      </c>
      <c r="M1623" s="177">
        <v>3.5991</v>
      </c>
      <c r="N1623" s="177">
        <v>2.9712999999999998</v>
      </c>
      <c r="O1623" s="177">
        <v>6.4756</v>
      </c>
      <c r="P1623" s="177">
        <v>7.3864999999999998</v>
      </c>
      <c r="Q1623" s="177">
        <v>7.4843000000000002</v>
      </c>
      <c r="R1623" s="177">
        <v>3.1417000000000002</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44918</v>
      </c>
      <c r="E1624" s="177">
        <v>20.837399999999999</v>
      </c>
      <c r="F1624" s="177">
        <v>-7.7057000000000002</v>
      </c>
      <c r="G1624" s="177">
        <v>-2.7435999999999998</v>
      </c>
      <c r="H1624" s="177">
        <v>-4.4504000000000001</v>
      </c>
      <c r="I1624" s="177">
        <v>0.98880000000000001</v>
      </c>
      <c r="J1624" s="177">
        <v>3.0731000000000002</v>
      </c>
      <c r="K1624" s="177">
        <v>4.7228000000000003</v>
      </c>
      <c r="L1624" s="177">
        <v>6.0373000000000001</v>
      </c>
      <c r="M1624" s="177">
        <v>2.9809000000000001</v>
      </c>
      <c r="N1624" s="177">
        <v>2.3517999999999999</v>
      </c>
      <c r="O1624" s="177">
        <v>5.8716999999999997</v>
      </c>
      <c r="P1624" s="177">
        <v>6.8121999999999998</v>
      </c>
      <c r="Q1624" s="177">
        <v>6.9520999999999997</v>
      </c>
      <c r="R1624" s="177">
        <v>2.5215999999999998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1936</v>
      </c>
      <c r="C1625" s="173">
        <v>119341</v>
      </c>
      <c r="D1625" s="176">
        <v>44918</v>
      </c>
      <c r="E1625" s="177">
        <v>37.691600000000001</v>
      </c>
      <c r="F1625" s="177">
        <v>-16.648599999999998</v>
      </c>
      <c r="G1625" s="177">
        <v>-3.3239000000000001</v>
      </c>
      <c r="H1625" s="177">
        <v>-2.8620999999999999</v>
      </c>
      <c r="I1625" s="177">
        <v>4.2956000000000003</v>
      </c>
      <c r="J1625" s="177">
        <v>8.4608000000000008</v>
      </c>
      <c r="K1625" s="177">
        <v>8.2030999999999992</v>
      </c>
      <c r="L1625" s="177">
        <v>7.5743999999999998</v>
      </c>
      <c r="M1625" s="177">
        <v>3.1278999999999999</v>
      </c>
      <c r="N1625" s="177">
        <v>2.1093000000000002</v>
      </c>
      <c r="O1625" s="177">
        <v>5.1848999999999998</v>
      </c>
      <c r="P1625" s="177">
        <v>6.3422000000000001</v>
      </c>
      <c r="Q1625" s="177">
        <v>7.6802000000000001</v>
      </c>
      <c r="R1625" s="177">
        <v>2.5701999999999998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1954</v>
      </c>
      <c r="C1626" s="173">
        <v>101187</v>
      </c>
      <c r="D1626" s="176">
        <v>44918</v>
      </c>
      <c r="E1626" s="177">
        <v>34.641500000000001</v>
      </c>
      <c r="F1626" s="177">
        <v>-17.376899999999999</v>
      </c>
      <c r="G1626" s="177">
        <v>-4.0727000000000002</v>
      </c>
      <c r="H1626" s="177">
        <v>-3.6400999999999999</v>
      </c>
      <c r="I1626" s="177">
        <v>3.5194000000000001</v>
      </c>
      <c r="J1626" s="177">
        <v>7.6837</v>
      </c>
      <c r="K1626" s="177">
        <v>7.4151999999999996</v>
      </c>
      <c r="L1626" s="177">
        <v>6.7477</v>
      </c>
      <c r="M1626" s="177">
        <v>2.3283</v>
      </c>
      <c r="N1626" s="177">
        <v>1.3226</v>
      </c>
      <c r="O1626" s="177">
        <v>4.3731</v>
      </c>
      <c r="P1626" s="177">
        <v>5.5148000000000001</v>
      </c>
      <c r="Q1626" s="177">
        <v>6.1638000000000002</v>
      </c>
      <c r="R1626" s="177">
        <v>1.786</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1830</v>
      </c>
      <c r="C1627" s="173">
        <v>118299</v>
      </c>
      <c r="D1627" s="176">
        <v>44918</v>
      </c>
      <c r="E1627" s="177">
        <v>66.513800000000003</v>
      </c>
      <c r="F1627" s="177">
        <v>-15.6877</v>
      </c>
      <c r="G1627" s="177">
        <v>3.3117000000000001</v>
      </c>
      <c r="H1627" s="177">
        <v>0.29010000000000002</v>
      </c>
      <c r="I1627" s="177">
        <v>6.6294000000000004</v>
      </c>
      <c r="J1627" s="177">
        <v>6.9687000000000001</v>
      </c>
      <c r="K1627" s="177">
        <v>9.1059000000000001</v>
      </c>
      <c r="L1627" s="177">
        <v>6.8487</v>
      </c>
      <c r="M1627" s="177">
        <v>3.4773000000000001</v>
      </c>
      <c r="N1627" s="177">
        <v>2.9986999999999999</v>
      </c>
      <c r="O1627" s="177">
        <v>5.4972000000000003</v>
      </c>
      <c r="P1627" s="177">
        <v>6.4188999999999998</v>
      </c>
      <c r="Q1627" s="177">
        <v>8.1402000000000001</v>
      </c>
      <c r="R1627" s="177">
        <v>2.9348000000000001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1831</v>
      </c>
      <c r="C1628" s="173">
        <v>100597</v>
      </c>
      <c r="D1628" s="176">
        <v>44918</v>
      </c>
      <c r="E1628" s="177">
        <v>62.8827</v>
      </c>
      <c r="F1628" s="177">
        <v>-16.4192</v>
      </c>
      <c r="G1628" s="177">
        <v>2.5931999999999999</v>
      </c>
      <c r="H1628" s="177">
        <v>-0.43120000000000003</v>
      </c>
      <c r="I1628" s="177">
        <v>5.9131999999999998</v>
      </c>
      <c r="J1628" s="177">
        <v>6.2523999999999997</v>
      </c>
      <c r="K1628" s="177">
        <v>8.3794000000000004</v>
      </c>
      <c r="L1628" s="177">
        <v>6.1054000000000004</v>
      </c>
      <c r="M1628" s="177">
        <v>2.7614000000000001</v>
      </c>
      <c r="N1628" s="177">
        <v>2.3121999999999998</v>
      </c>
      <c r="O1628" s="177">
        <v>4.7668999999999997</v>
      </c>
      <c r="P1628" s="177">
        <v>5.7084000000000001</v>
      </c>
      <c r="Q1628" s="177">
        <v>8.3224999999999998</v>
      </c>
      <c r="R1628" s="177">
        <v>2.2174999999999998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44918</v>
      </c>
      <c r="E1629" s="177">
        <v>82.105599999999995</v>
      </c>
      <c r="F1629" s="177">
        <v>-5.3783000000000003</v>
      </c>
      <c r="G1629" s="177">
        <v>-2.2223000000000002</v>
      </c>
      <c r="H1629" s="177">
        <v>-3.9407999999999999</v>
      </c>
      <c r="I1629" s="177">
        <v>3.3893</v>
      </c>
      <c r="J1629" s="177">
        <v>4.3781999999999996</v>
      </c>
      <c r="K1629" s="177">
        <v>7.1662999999999997</v>
      </c>
      <c r="L1629" s="177">
        <v>6.8616999999999999</v>
      </c>
      <c r="M1629" s="177">
        <v>4.0115999999999996</v>
      </c>
      <c r="N1629" s="177">
        <v>3.1587999999999998</v>
      </c>
      <c r="O1629" s="177">
        <v>6.7477999999999998</v>
      </c>
      <c r="P1629" s="177">
        <v>8.1961999999999993</v>
      </c>
      <c r="Q1629" s="177">
        <v>8.2002000000000006</v>
      </c>
      <c r="R1629" s="177">
        <v>3.5354000000000001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44918</v>
      </c>
      <c r="E1630" s="177">
        <v>78.209199999999996</v>
      </c>
      <c r="F1630" s="177">
        <v>-5.8327999999999998</v>
      </c>
      <c r="G1630" s="177">
        <v>-2.7372999999999998</v>
      </c>
      <c r="H1630" s="177">
        <v>-4.4565000000000001</v>
      </c>
      <c r="I1630" s="177">
        <v>2.87</v>
      </c>
      <c r="J1630" s="177">
        <v>3.8578000000000001</v>
      </c>
      <c r="K1630" s="177">
        <v>6.6376999999999997</v>
      </c>
      <c r="L1630" s="177">
        <v>6.3243999999999998</v>
      </c>
      <c r="M1630" s="177">
        <v>3.4771999999999998</v>
      </c>
      <c r="N1630" s="177">
        <v>2.6206999999999998</v>
      </c>
      <c r="O1630" s="177">
        <v>6.1775000000000002</v>
      </c>
      <c r="P1630" s="177">
        <v>7.5416999999999996</v>
      </c>
      <c r="Q1630" s="177">
        <v>9.2509999999999994</v>
      </c>
      <c r="R1630" s="177">
        <v>2.9952999999999999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44918</v>
      </c>
      <c r="E1631" s="177">
        <v>21.241099999999999</v>
      </c>
      <c r="F1631" s="177">
        <v>-18.892299999999999</v>
      </c>
      <c r="G1631" s="177">
        <v>-6.1829999999999998</v>
      </c>
      <c r="H1631" s="177">
        <v>-7.7457000000000003</v>
      </c>
      <c r="I1631" s="177">
        <v>2.8753000000000002</v>
      </c>
      <c r="J1631" s="177">
        <v>4.0515999999999996</v>
      </c>
      <c r="K1631" s="177">
        <v>7.9474999999999998</v>
      </c>
      <c r="L1631" s="177">
        <v>7.4477000000000002</v>
      </c>
      <c r="M1631" s="177">
        <v>3.6434000000000002</v>
      </c>
      <c r="N1631" s="177">
        <v>3.1476999999999999</v>
      </c>
      <c r="O1631" s="177">
        <v>7.3014999999999999</v>
      </c>
      <c r="P1631" s="177">
        <v>8.0566999999999993</v>
      </c>
      <c r="Q1631" s="177">
        <v>8.8717000000000006</v>
      </c>
      <c r="R1631" s="177">
        <v>4.1207000000000003</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44918</v>
      </c>
      <c r="E1632" s="177">
        <v>20.300599999999999</v>
      </c>
      <c r="F1632" s="177">
        <v>-19.587399999999999</v>
      </c>
      <c r="G1632" s="177">
        <v>-6.8883000000000001</v>
      </c>
      <c r="H1632" s="177">
        <v>-8.4111999999999991</v>
      </c>
      <c r="I1632" s="177">
        <v>2.2107999999999999</v>
      </c>
      <c r="J1632" s="177">
        <v>3.3835999999999999</v>
      </c>
      <c r="K1632" s="177">
        <v>7.2782</v>
      </c>
      <c r="L1632" s="177">
        <v>6.7686000000000002</v>
      </c>
      <c r="M1632" s="177">
        <v>2.9746999999999999</v>
      </c>
      <c r="N1632" s="177">
        <v>2.4769999999999999</v>
      </c>
      <c r="O1632" s="177">
        <v>6.6658999999999997</v>
      </c>
      <c r="P1632" s="177">
        <v>7.4664999999999999</v>
      </c>
      <c r="Q1632" s="177">
        <v>8.3168000000000006</v>
      </c>
      <c r="R1632" s="177">
        <v>3.4234</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44918</v>
      </c>
      <c r="E1633" s="177">
        <v>49.781300000000002</v>
      </c>
      <c r="F1633" s="177">
        <v>-24.692399999999999</v>
      </c>
      <c r="G1633" s="177">
        <v>-3.7625999999999999</v>
      </c>
      <c r="H1633" s="177">
        <v>-4.6047000000000002</v>
      </c>
      <c r="I1633" s="177">
        <v>3.6764000000000001</v>
      </c>
      <c r="J1633" s="177">
        <v>3.1168</v>
      </c>
      <c r="K1633" s="177">
        <v>7.1920999999999999</v>
      </c>
      <c r="L1633" s="177">
        <v>5.5321999999999996</v>
      </c>
      <c r="M1633" s="177">
        <v>2.5165000000000002</v>
      </c>
      <c r="N1633" s="177">
        <v>2.5255999999999998</v>
      </c>
      <c r="O1633" s="177">
        <v>4.3254999999999999</v>
      </c>
      <c r="P1633" s="177">
        <v>4.9406999999999996</v>
      </c>
      <c r="Q1633" s="177">
        <v>7.9202000000000004</v>
      </c>
      <c r="R1633" s="177">
        <v>2.4173</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44918</v>
      </c>
      <c r="E1634" s="177">
        <v>53.846200000000003</v>
      </c>
      <c r="F1634" s="177">
        <v>-24.251100000000001</v>
      </c>
      <c r="G1634" s="177">
        <v>-3.3206000000000002</v>
      </c>
      <c r="H1634" s="177">
        <v>-4.1509999999999998</v>
      </c>
      <c r="I1634" s="177">
        <v>4.1172000000000004</v>
      </c>
      <c r="J1634" s="177">
        <v>3.5442</v>
      </c>
      <c r="K1634" s="177">
        <v>7.6200999999999999</v>
      </c>
      <c r="L1634" s="177">
        <v>5.9619</v>
      </c>
      <c r="M1634" s="177">
        <v>2.9519000000000002</v>
      </c>
      <c r="N1634" s="177">
        <v>2.9718</v>
      </c>
      <c r="O1634" s="177">
        <v>4.8078000000000003</v>
      </c>
      <c r="P1634" s="177">
        <v>5.5621</v>
      </c>
      <c r="Q1634" s="177">
        <v>7.2309000000000001</v>
      </c>
      <c r="R1634" s="177">
        <v>2.8660999999999999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44918</v>
      </c>
      <c r="E1635" s="177">
        <v>45.606699999999996</v>
      </c>
      <c r="F1635" s="177">
        <v>-14.56</v>
      </c>
      <c r="G1635" s="177">
        <v>-1.8138000000000001</v>
      </c>
      <c r="H1635" s="177">
        <v>-0.49159999999999998</v>
      </c>
      <c r="I1635" s="177">
        <v>4.2141999999999999</v>
      </c>
      <c r="J1635" s="177">
        <v>5.9055999999999997</v>
      </c>
      <c r="K1635" s="177">
        <v>7.8532000000000002</v>
      </c>
      <c r="L1635" s="177">
        <v>6.4572000000000003</v>
      </c>
      <c r="M1635" s="177">
        <v>2.3519999999999999</v>
      </c>
      <c r="N1635" s="177">
        <v>1.6240000000000001</v>
      </c>
      <c r="O1635" s="177">
        <v>4.8155000000000001</v>
      </c>
      <c r="P1635" s="177">
        <v>5.5758999999999999</v>
      </c>
      <c r="Q1635" s="177">
        <v>7.3387000000000002</v>
      </c>
      <c r="R1635" s="177">
        <v>2.1231</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44918</v>
      </c>
      <c r="E1636" s="177">
        <v>47.488799999999998</v>
      </c>
      <c r="F1636" s="177">
        <v>-14.136799999999999</v>
      </c>
      <c r="G1636" s="177">
        <v>-1.3576999999999999</v>
      </c>
      <c r="H1636" s="177">
        <v>-5.4899999999999997E-2</v>
      </c>
      <c r="I1636" s="177">
        <v>4.6473000000000004</v>
      </c>
      <c r="J1636" s="177">
        <v>6.3379000000000003</v>
      </c>
      <c r="K1636" s="177">
        <v>8.2843999999999998</v>
      </c>
      <c r="L1636" s="177">
        <v>6.8959000000000001</v>
      </c>
      <c r="M1636" s="177">
        <v>2.7816000000000001</v>
      </c>
      <c r="N1636" s="177">
        <v>2.0596999999999999</v>
      </c>
      <c r="O1636" s="177">
        <v>5.2774000000000001</v>
      </c>
      <c r="P1636" s="177">
        <v>6.0102000000000002</v>
      </c>
      <c r="Q1636" s="177">
        <v>7.6073000000000004</v>
      </c>
      <c r="R1636" s="177">
        <v>2.5722999999999998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2056</v>
      </c>
      <c r="C1637" s="173">
        <v>151014</v>
      </c>
      <c r="D1637" s="176">
        <v>44918</v>
      </c>
      <c r="E1637" s="177">
        <v>62.0779</v>
      </c>
      <c r="F1637" s="177">
        <v>-13.224600000000001</v>
      </c>
      <c r="G1637" s="177">
        <v>-1.3326</v>
      </c>
      <c r="H1637" s="177">
        <v>-3.4416000000000002</v>
      </c>
      <c r="I1637" s="177">
        <v>3.5831</v>
      </c>
      <c r="J1637" s="177">
        <v>5.1132</v>
      </c>
      <c r="K1637" s="177">
        <v>6.4062000000000001</v>
      </c>
      <c r="L1637" s="177">
        <v>6.8287000000000004</v>
      </c>
      <c r="M1637" s="177">
        <v>4.6677999999999997</v>
      </c>
      <c r="N1637" s="177">
        <v>3.0468999999999999</v>
      </c>
      <c r="O1637" s="177">
        <v>5.8276000000000003</v>
      </c>
      <c r="P1637" s="177">
        <v>6.8872</v>
      </c>
      <c r="Q1637" s="177">
        <v>8.8561999999999994</v>
      </c>
      <c r="R1637" s="177">
        <v>2.6377999999999999</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2057</v>
      </c>
      <c r="C1638" s="173">
        <v>151013</v>
      </c>
      <c r="D1638" s="176">
        <v>44918</v>
      </c>
      <c r="E1638" s="177">
        <v>55.819200000000002</v>
      </c>
      <c r="F1638" s="177">
        <v>-14.380100000000001</v>
      </c>
      <c r="G1638" s="177">
        <v>-2.5278999999999998</v>
      </c>
      <c r="H1638" s="177">
        <v>-4.6384999999999996</v>
      </c>
      <c r="I1638" s="177">
        <v>2.3795999999999999</v>
      </c>
      <c r="J1638" s="177">
        <v>3.9076</v>
      </c>
      <c r="K1638" s="177">
        <v>5.1889000000000003</v>
      </c>
      <c r="L1638" s="177">
        <v>5.5911999999999997</v>
      </c>
      <c r="M1638" s="177">
        <v>3.4310999999999998</v>
      </c>
      <c r="N1638" s="177">
        <v>1.8177000000000001</v>
      </c>
      <c r="O1638" s="177">
        <v>4.5683999999999996</v>
      </c>
      <c r="P1638" s="177">
        <v>5.5702999999999996</v>
      </c>
      <c r="Q1638" s="177">
        <v>7.8510999999999997</v>
      </c>
      <c r="R1638" s="177">
        <v>1.4113</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44918</v>
      </c>
      <c r="E1639" s="177">
        <v>83.761600000000001</v>
      </c>
      <c r="F1639" s="177">
        <v>12.859500000000001</v>
      </c>
      <c r="G1639" s="177">
        <v>4.0103</v>
      </c>
      <c r="H1639" s="177">
        <v>2.996</v>
      </c>
      <c r="I1639" s="177">
        <v>5.2489999999999997</v>
      </c>
      <c r="J1639" s="177">
        <v>5.3</v>
      </c>
      <c r="K1639" s="177">
        <v>5.8746999999999998</v>
      </c>
      <c r="L1639" s="177">
        <v>9.6479999999999997</v>
      </c>
      <c r="M1639" s="177">
        <v>5.4874000000000001</v>
      </c>
      <c r="N1639" s="177">
        <v>3.6059000000000001</v>
      </c>
      <c r="O1639" s="177">
        <v>6.6670999999999996</v>
      </c>
      <c r="P1639" s="177">
        <v>7.3722000000000003</v>
      </c>
      <c r="Q1639" s="177">
        <v>9.5244999999999997</v>
      </c>
      <c r="R1639" s="177">
        <v>3.8433999999999999</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44918</v>
      </c>
      <c r="E1640" s="177">
        <v>89.066199999999995</v>
      </c>
      <c r="F1640" s="177">
        <v>13.364599999999999</v>
      </c>
      <c r="G1640" s="177">
        <v>4.5369000000000002</v>
      </c>
      <c r="H1640" s="177">
        <v>3.5266999999999999</v>
      </c>
      <c r="I1640" s="177">
        <v>5.7851999999999997</v>
      </c>
      <c r="J1640" s="177">
        <v>5.8624000000000001</v>
      </c>
      <c r="K1640" s="177">
        <v>6.4569999999999999</v>
      </c>
      <c r="L1640" s="177">
        <v>10.253399999999999</v>
      </c>
      <c r="M1640" s="177">
        <v>6.0903</v>
      </c>
      <c r="N1640" s="177">
        <v>4.2100999999999997</v>
      </c>
      <c r="O1640" s="177">
        <v>7.2683999999999997</v>
      </c>
      <c r="P1640" s="177">
        <v>7.9555999999999996</v>
      </c>
      <c r="Q1640" s="177">
        <v>8.6318000000000001</v>
      </c>
      <c r="R1640" s="177">
        <v>4.4640000000000004</v>
      </c>
      <c r="S1640" t="s">
        <v>1810</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c r="E1641" s="177"/>
      <c r="F1641" s="177"/>
      <c r="G1641" s="177"/>
      <c r="H1641" s="177"/>
      <c r="I1641" s="177"/>
      <c r="J1641" s="177"/>
      <c r="K1641" s="177"/>
      <c r="L1641" s="177"/>
      <c r="M1641" s="177"/>
      <c r="N1641" s="177"/>
      <c r="O1641" s="177"/>
      <c r="P1641" s="177"/>
      <c r="Q1641" s="177"/>
      <c r="R1641" s="177"/>
      <c r="S1641" t="s">
        <v>1810</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2001</v>
      </c>
      <c r="C1643" s="173">
        <v>148789</v>
      </c>
      <c r="D1643" s="176">
        <v>44918</v>
      </c>
      <c r="E1643" s="177">
        <v>10.701700000000001</v>
      </c>
      <c r="F1643" s="177">
        <v>-21.133900000000001</v>
      </c>
      <c r="G1643" s="177">
        <v>-6.7039999999999997</v>
      </c>
      <c r="H1643" s="177">
        <v>-6.8124000000000002</v>
      </c>
      <c r="I1643" s="177">
        <v>3.9281999999999999</v>
      </c>
      <c r="J1643" s="177">
        <v>5.5275999999999996</v>
      </c>
      <c r="K1643" s="177">
        <v>8.7235999999999994</v>
      </c>
      <c r="L1643" s="177">
        <v>6.7178000000000004</v>
      </c>
      <c r="M1643" s="177">
        <v>2.0503</v>
      </c>
      <c r="N1643" s="177">
        <v>1.9792000000000001</v>
      </c>
      <c r="O1643" s="177"/>
      <c r="P1643" s="177"/>
      <c r="Q1643" s="177">
        <v>3.9434999999999998</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2002</v>
      </c>
      <c r="C1644" s="173">
        <v>148786</v>
      </c>
      <c r="D1644" s="176">
        <v>44918</v>
      </c>
      <c r="E1644" s="177">
        <v>10.654999999999999</v>
      </c>
      <c r="F1644" s="177">
        <v>-21.5687</v>
      </c>
      <c r="G1644" s="177">
        <v>-6.9614000000000003</v>
      </c>
      <c r="H1644" s="177">
        <v>-7.0862999999999996</v>
      </c>
      <c r="I1644" s="177">
        <v>3.6755</v>
      </c>
      <c r="J1644" s="177">
        <v>5.2638999999999996</v>
      </c>
      <c r="K1644" s="177">
        <v>8.4641999999999999</v>
      </c>
      <c r="L1644" s="177">
        <v>6.4565999999999999</v>
      </c>
      <c r="M1644" s="177">
        <v>1.794</v>
      </c>
      <c r="N1644" s="177">
        <v>1.7242</v>
      </c>
      <c r="O1644" s="177"/>
      <c r="P1644" s="177"/>
      <c r="Q1644" s="177">
        <v>3.6846000000000001</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2003</v>
      </c>
      <c r="C1645" s="173">
        <v>148792</v>
      </c>
      <c r="D1645" s="176">
        <v>44918</v>
      </c>
      <c r="E1645" s="177">
        <v>10.7166</v>
      </c>
      <c r="F1645" s="177">
        <v>-24.5062</v>
      </c>
      <c r="G1645" s="177">
        <v>-12.588900000000001</v>
      </c>
      <c r="H1645" s="177">
        <v>-8.6949000000000005</v>
      </c>
      <c r="I1645" s="177">
        <v>1.9233</v>
      </c>
      <c r="J1645" s="177">
        <v>5.3708999999999998</v>
      </c>
      <c r="K1645" s="177">
        <v>9.3294999999999995</v>
      </c>
      <c r="L1645" s="177">
        <v>6.9809000000000001</v>
      </c>
      <c r="M1645" s="177">
        <v>2.5369999999999999</v>
      </c>
      <c r="N1645" s="177">
        <v>2.0598999999999998</v>
      </c>
      <c r="O1645" s="177"/>
      <c r="P1645" s="177"/>
      <c r="Q1645" s="177">
        <v>4.0259999999999998</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2004</v>
      </c>
      <c r="C1646" s="173">
        <v>148790</v>
      </c>
      <c r="D1646" s="176">
        <v>44918</v>
      </c>
      <c r="E1646" s="177">
        <v>10.6699</v>
      </c>
      <c r="F1646" s="177">
        <v>-24.954999999999998</v>
      </c>
      <c r="G1646" s="177">
        <v>-12.871499999999999</v>
      </c>
      <c r="H1646" s="177">
        <v>-8.9763999999999999</v>
      </c>
      <c r="I1646" s="177">
        <v>1.6626000000000001</v>
      </c>
      <c r="J1646" s="177">
        <v>5.1185</v>
      </c>
      <c r="K1646" s="177">
        <v>9.0762</v>
      </c>
      <c r="L1646" s="177">
        <v>6.7285000000000004</v>
      </c>
      <c r="M1646" s="177">
        <v>2.2890999999999999</v>
      </c>
      <c r="N1646" s="177">
        <v>1.8090999999999999</v>
      </c>
      <c r="O1646" s="177"/>
      <c r="P1646" s="177"/>
      <c r="Q1646" s="177">
        <v>3.7671999999999999</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44918</v>
      </c>
      <c r="E1647" s="177">
        <v>30.75</v>
      </c>
      <c r="F1647" s="177">
        <v>-9.6120999999999999</v>
      </c>
      <c r="G1647" s="177">
        <v>-2.9668000000000001</v>
      </c>
      <c r="H1647" s="177">
        <v>-0.25430000000000003</v>
      </c>
      <c r="I1647" s="177">
        <v>5.2503000000000002</v>
      </c>
      <c r="J1647" s="177">
        <v>6.024</v>
      </c>
      <c r="K1647" s="177">
        <v>8.8454999999999995</v>
      </c>
      <c r="L1647" s="177">
        <v>6.2542</v>
      </c>
      <c r="M1647" s="177">
        <v>1.2575000000000001</v>
      </c>
      <c r="N1647" s="177">
        <v>2.0360999999999998</v>
      </c>
      <c r="O1647" s="177">
        <v>6.2449000000000003</v>
      </c>
      <c r="P1647" s="177">
        <v>8.0472999999999999</v>
      </c>
      <c r="Q1647" s="177">
        <v>8.8911999999999995</v>
      </c>
      <c r="R1647" s="177">
        <v>2.4994999999999998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44918</v>
      </c>
      <c r="E1648" s="177">
        <v>28.895299999999999</v>
      </c>
      <c r="F1648" s="177">
        <v>-10.228899999999999</v>
      </c>
      <c r="G1648" s="177">
        <v>-3.5779999999999998</v>
      </c>
      <c r="H1648" s="177">
        <v>-0.86599999999999999</v>
      </c>
      <c r="I1648" s="177">
        <v>4.6368999999999998</v>
      </c>
      <c r="J1648" s="177">
        <v>5.4008000000000003</v>
      </c>
      <c r="K1648" s="177">
        <v>8.2102000000000004</v>
      </c>
      <c r="L1648" s="177">
        <v>5.6136999999999997</v>
      </c>
      <c r="M1648" s="177">
        <v>0.63</v>
      </c>
      <c r="N1648" s="177">
        <v>1.3988</v>
      </c>
      <c r="O1648" s="177">
        <v>5.5883000000000003</v>
      </c>
      <c r="P1648" s="177">
        <v>7.3952999999999998</v>
      </c>
      <c r="Q1648" s="177">
        <v>7.8434999999999997</v>
      </c>
      <c r="R1648" s="177">
        <v>1.8613999999999999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44918</v>
      </c>
      <c r="E1649" s="177">
        <v>2332.7894000000001</v>
      </c>
      <c r="F1649" s="177">
        <v>-11.6076</v>
      </c>
      <c r="G1649" s="177">
        <v>-0.80049999999999999</v>
      </c>
      <c r="H1649" s="177">
        <v>-1.8445</v>
      </c>
      <c r="I1649" s="177">
        <v>2.7223000000000002</v>
      </c>
      <c r="J1649" s="177">
        <v>5.0945999999999998</v>
      </c>
      <c r="K1649" s="177">
        <v>6.3323</v>
      </c>
      <c r="L1649" s="177">
        <v>4.9269999999999996</v>
      </c>
      <c r="M1649" s="177">
        <v>3.9163999999999999</v>
      </c>
      <c r="N1649" s="177">
        <v>2.4182999999999999</v>
      </c>
      <c r="O1649" s="177">
        <v>3.7328000000000001</v>
      </c>
      <c r="P1649" s="177">
        <v>5.2394999999999996</v>
      </c>
      <c r="Q1649" s="177">
        <v>5.8579999999999997</v>
      </c>
      <c r="R1649" s="177">
        <v>1.6843999999999999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44918</v>
      </c>
      <c r="E1650" s="177">
        <v>2531.1983</v>
      </c>
      <c r="F1650" s="177">
        <v>-10.8378</v>
      </c>
      <c r="G1650" s="177">
        <v>-3.0800000000000001E-2</v>
      </c>
      <c r="H1650" s="177">
        <v>-1.0747</v>
      </c>
      <c r="I1650" s="177">
        <v>3.4931999999999999</v>
      </c>
      <c r="J1650" s="177">
        <v>5.8680000000000003</v>
      </c>
      <c r="K1650" s="177">
        <v>7.1151999999999997</v>
      </c>
      <c r="L1650" s="177">
        <v>5.7175000000000002</v>
      </c>
      <c r="M1650" s="177">
        <v>4.7114000000000003</v>
      </c>
      <c r="N1650" s="177">
        <v>3.21</v>
      </c>
      <c r="O1650" s="177">
        <v>4.5590000000000002</v>
      </c>
      <c r="P1650" s="177">
        <v>6.0587999999999997</v>
      </c>
      <c r="Q1650" s="177">
        <v>7.3670999999999998</v>
      </c>
      <c r="R1650" s="177">
        <v>2.4706999999999999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1761</v>
      </c>
      <c r="C1651" s="173">
        <v>119759</v>
      </c>
      <c r="D1651" s="176">
        <v>44918</v>
      </c>
      <c r="E1651" s="177">
        <v>88.688299999999998</v>
      </c>
      <c r="F1651" s="177">
        <v>-0.61729999999999996</v>
      </c>
      <c r="G1651" s="177">
        <v>-2.1122999999999998</v>
      </c>
      <c r="H1651" s="177">
        <v>1.3644000000000001</v>
      </c>
      <c r="I1651" s="177">
        <v>5.6681999999999997</v>
      </c>
      <c r="J1651" s="177">
        <v>5.9151999999999996</v>
      </c>
      <c r="K1651" s="177">
        <v>8.0202000000000009</v>
      </c>
      <c r="L1651" s="177">
        <v>9.5510999999999999</v>
      </c>
      <c r="M1651" s="177">
        <v>4.5708000000000002</v>
      </c>
      <c r="N1651" s="177">
        <v>3.4723000000000002</v>
      </c>
      <c r="O1651" s="177">
        <v>6.9442000000000004</v>
      </c>
      <c r="P1651" s="177">
        <v>7.9558</v>
      </c>
      <c r="Q1651" s="177">
        <v>8.3284000000000002</v>
      </c>
      <c r="R1651" s="177">
        <v>3.5493000000000001</v>
      </c>
      <c r="S1651" t="s">
        <v>1810</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44918</v>
      </c>
      <c r="E1652" s="177">
        <v>90.819000000000003</v>
      </c>
      <c r="F1652" s="177">
        <v>-0.6028</v>
      </c>
      <c r="G1652" s="177">
        <v>-2.1162999999999998</v>
      </c>
      <c r="H1652" s="177">
        <v>1.3668</v>
      </c>
      <c r="I1652" s="177">
        <v>5.6704999999999997</v>
      </c>
      <c r="J1652" s="177">
        <v>5.9164000000000003</v>
      </c>
      <c r="K1652" s="177">
        <v>8.0203000000000007</v>
      </c>
      <c r="L1652" s="177">
        <v>9.5511999999999997</v>
      </c>
      <c r="M1652" s="177">
        <v>4.5709</v>
      </c>
      <c r="N1652" s="177">
        <v>3.4594</v>
      </c>
      <c r="O1652" s="177">
        <v>6.94</v>
      </c>
      <c r="P1652" s="177">
        <v>7.9570999999999996</v>
      </c>
      <c r="Q1652" s="177">
        <v>8.3602000000000007</v>
      </c>
      <c r="R1652" s="177">
        <v>3.5432000000000001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44918</v>
      </c>
      <c r="E1653" s="177">
        <v>80.206500000000005</v>
      </c>
      <c r="F1653" s="177">
        <v>-1.7292000000000001</v>
      </c>
      <c r="G1653" s="177">
        <v>-3.2149999999999999</v>
      </c>
      <c r="H1653" s="177">
        <v>0.27310000000000001</v>
      </c>
      <c r="I1653" s="177">
        <v>4.5685000000000002</v>
      </c>
      <c r="J1653" s="177">
        <v>4.8139000000000003</v>
      </c>
      <c r="K1653" s="177">
        <v>6.9127000000000001</v>
      </c>
      <c r="L1653" s="177">
        <v>8.4214000000000002</v>
      </c>
      <c r="M1653" s="177">
        <v>3.4641000000000002</v>
      </c>
      <c r="N1653" s="177">
        <v>2.3725000000000001</v>
      </c>
      <c r="O1653" s="177">
        <v>5.8430999999999997</v>
      </c>
      <c r="P1653" s="177">
        <v>6.851</v>
      </c>
      <c r="Q1653" s="177">
        <v>9.0625</v>
      </c>
      <c r="R1653" s="177">
        <v>2.4735999999999998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44918</v>
      </c>
      <c r="E1654" s="177">
        <v>54.005000000000003</v>
      </c>
      <c r="F1654" s="177">
        <v>-31.4681</v>
      </c>
      <c r="G1654" s="177">
        <v>1.9829000000000001</v>
      </c>
      <c r="H1654" s="177">
        <v>-6.4898999999999996</v>
      </c>
      <c r="I1654" s="177">
        <v>3.7322000000000002</v>
      </c>
      <c r="J1654" s="177">
        <v>6.6597</v>
      </c>
      <c r="K1654" s="177">
        <v>5.2321999999999997</v>
      </c>
      <c r="L1654" s="177">
        <v>4.4774000000000003</v>
      </c>
      <c r="M1654" s="177">
        <v>2.6778</v>
      </c>
      <c r="N1654" s="177">
        <v>2.5089999999999999</v>
      </c>
      <c r="O1654" s="177">
        <v>5.5316000000000001</v>
      </c>
      <c r="P1654" s="177">
        <v>7.3288000000000002</v>
      </c>
      <c r="Q1654" s="177">
        <v>7.5370999999999997</v>
      </c>
      <c r="R1654" s="177">
        <v>2.6272000000000002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44918</v>
      </c>
      <c r="E1655" s="177">
        <v>49.917299999999997</v>
      </c>
      <c r="F1655" s="177">
        <v>-32.2179</v>
      </c>
      <c r="G1655" s="177">
        <v>1.2676000000000001</v>
      </c>
      <c r="H1655" s="177">
        <v>-7.2081</v>
      </c>
      <c r="I1655" s="177">
        <v>3.0066000000000002</v>
      </c>
      <c r="J1655" s="177">
        <v>5.9321000000000002</v>
      </c>
      <c r="K1655" s="177">
        <v>4.4981999999999998</v>
      </c>
      <c r="L1655" s="177">
        <v>3.7376</v>
      </c>
      <c r="M1655" s="177">
        <v>1.9404999999999999</v>
      </c>
      <c r="N1655" s="177">
        <v>1.7701</v>
      </c>
      <c r="O1655" s="177">
        <v>4.7389999999999999</v>
      </c>
      <c r="P1655" s="177">
        <v>6.4999000000000002</v>
      </c>
      <c r="Q1655" s="177">
        <v>7.2138</v>
      </c>
      <c r="R1655" s="177">
        <v>1.8896999999999999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1762</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44918</v>
      </c>
      <c r="E1657" s="177">
        <v>31.574400000000001</v>
      </c>
      <c r="F1657" s="177">
        <v>-6.8190999999999997</v>
      </c>
      <c r="G1657" s="177">
        <v>1.8499000000000001</v>
      </c>
      <c r="H1657" s="177">
        <v>-1.4694</v>
      </c>
      <c r="I1657" s="177">
        <v>4.0439999999999996</v>
      </c>
      <c r="J1657" s="177">
        <v>4.9057000000000004</v>
      </c>
      <c r="K1657" s="177">
        <v>6.7991000000000001</v>
      </c>
      <c r="L1657" s="177">
        <v>7.4554</v>
      </c>
      <c r="M1657" s="177">
        <v>2.9609000000000001</v>
      </c>
      <c r="N1657" s="177">
        <v>2.0638999999999998</v>
      </c>
      <c r="O1657" s="177">
        <v>4.9829999999999997</v>
      </c>
      <c r="P1657" s="177">
        <v>6.9123000000000001</v>
      </c>
      <c r="Q1657" s="177">
        <v>8.3449000000000009</v>
      </c>
      <c r="R1657" s="177">
        <v>2.097</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1763</v>
      </c>
      <c r="C1658" s="173">
        <v>118672</v>
      </c>
      <c r="D1658" s="176">
        <v>44918</v>
      </c>
      <c r="E1658" s="177">
        <v>34.889299999999999</v>
      </c>
      <c r="F1658" s="177">
        <v>-5.9622000000000002</v>
      </c>
      <c r="G1658" s="177">
        <v>2.7555000000000001</v>
      </c>
      <c r="H1658" s="177">
        <v>-0.53800000000000003</v>
      </c>
      <c r="I1658" s="177">
        <v>4.9787999999999997</v>
      </c>
      <c r="J1658" s="177">
        <v>5.8480999999999996</v>
      </c>
      <c r="K1658" s="177">
        <v>7.7565999999999997</v>
      </c>
      <c r="L1658" s="177">
        <v>8.4422999999999995</v>
      </c>
      <c r="M1658" s="177">
        <v>3.9379</v>
      </c>
      <c r="N1658" s="177">
        <v>3.0419999999999998</v>
      </c>
      <c r="O1658" s="177">
        <v>5.9913999999999996</v>
      </c>
      <c r="P1658" s="177">
        <v>7.9337</v>
      </c>
      <c r="Q1658" s="177">
        <v>9.2852999999999994</v>
      </c>
      <c r="R1658" s="177">
        <v>3.0808</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44918</v>
      </c>
      <c r="E1659" s="177">
        <v>34.983600000000003</v>
      </c>
      <c r="F1659" s="177">
        <v>-5.9461000000000004</v>
      </c>
      <c r="G1659" s="177">
        <v>2.7829000000000002</v>
      </c>
      <c r="H1659" s="177">
        <v>-0.53649999999999998</v>
      </c>
      <c r="I1659" s="177">
        <v>4.9802999999999997</v>
      </c>
      <c r="J1659" s="177">
        <v>5.8498999999999999</v>
      </c>
      <c r="K1659" s="177">
        <v>7.7567000000000004</v>
      </c>
      <c r="L1659" s="177">
        <v>8.4428000000000001</v>
      </c>
      <c r="M1659" s="177">
        <v>3.9382000000000001</v>
      </c>
      <c r="N1659" s="177">
        <v>3.0419999999999998</v>
      </c>
      <c r="O1659" s="177">
        <v>5.9916999999999998</v>
      </c>
      <c r="P1659" s="177">
        <v>7.9344999999999999</v>
      </c>
      <c r="Q1659" s="177">
        <v>9.5298999999999996</v>
      </c>
      <c r="R1659" s="177">
        <v>3.0808</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44918</v>
      </c>
      <c r="E1660" s="177">
        <v>25.052700000000002</v>
      </c>
      <c r="F1660" s="177">
        <v>-4.6616</v>
      </c>
      <c r="G1660" s="177">
        <v>-0.72840000000000005</v>
      </c>
      <c r="H1660" s="177">
        <v>-1.8516999999999999</v>
      </c>
      <c r="I1660" s="177">
        <v>3.157</v>
      </c>
      <c r="J1660" s="177">
        <v>3.4089999999999998</v>
      </c>
      <c r="K1660" s="177">
        <v>5.2371999999999996</v>
      </c>
      <c r="L1660" s="177">
        <v>4.5919999999999996</v>
      </c>
      <c r="M1660" s="177">
        <v>2.5562999999999998</v>
      </c>
      <c r="N1660" s="177">
        <v>1.7836000000000001</v>
      </c>
      <c r="O1660" s="177">
        <v>4.6346999999999996</v>
      </c>
      <c r="P1660" s="177">
        <v>5.8827999999999996</v>
      </c>
      <c r="Q1660" s="177">
        <v>6.6986999999999997</v>
      </c>
      <c r="R1660" s="177">
        <v>2.464</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44918</v>
      </c>
      <c r="E1661" s="177">
        <v>26.4267</v>
      </c>
      <c r="F1661" s="177">
        <v>-3.5907</v>
      </c>
      <c r="G1661" s="177">
        <v>0.32229999999999998</v>
      </c>
      <c r="H1661" s="177">
        <v>-0.76939999999999997</v>
      </c>
      <c r="I1661" s="177">
        <v>4.2095000000000002</v>
      </c>
      <c r="J1661" s="177">
        <v>4.4451999999999998</v>
      </c>
      <c r="K1661" s="177">
        <v>6.2801999999999998</v>
      </c>
      <c r="L1661" s="177">
        <v>5.6318000000000001</v>
      </c>
      <c r="M1661" s="177">
        <v>3.5800999999999998</v>
      </c>
      <c r="N1661" s="177">
        <v>2.8340000000000001</v>
      </c>
      <c r="O1661" s="177">
        <v>5.6931000000000003</v>
      </c>
      <c r="P1661" s="177">
        <v>6.7648999999999999</v>
      </c>
      <c r="Q1661" s="177">
        <v>7.6340000000000003</v>
      </c>
      <c r="R1661" s="177">
        <v>3.5828000000000002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44918</v>
      </c>
      <c r="E1662" s="177">
        <v>56.638599999999997</v>
      </c>
      <c r="F1662" s="177">
        <v>-11.2098</v>
      </c>
      <c r="G1662" s="177">
        <v>4.1688000000000001</v>
      </c>
      <c r="H1662" s="177">
        <v>-0.313</v>
      </c>
      <c r="I1662" s="177">
        <v>6.0533000000000001</v>
      </c>
      <c r="J1662" s="177">
        <v>7.1173000000000002</v>
      </c>
      <c r="K1662" s="177">
        <v>8.5904000000000007</v>
      </c>
      <c r="L1662" s="177">
        <v>7.9278000000000004</v>
      </c>
      <c r="M1662" s="177">
        <v>5.6462000000000003</v>
      </c>
      <c r="N1662" s="177">
        <v>4.7061999999999999</v>
      </c>
      <c r="O1662" s="177">
        <v>6.7446000000000002</v>
      </c>
      <c r="P1662" s="177">
        <v>7.7929000000000004</v>
      </c>
      <c r="Q1662" s="177">
        <v>9.3938000000000006</v>
      </c>
      <c r="R1662" s="177">
        <v>4.2191000000000001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44918</v>
      </c>
      <c r="E1663" s="177">
        <v>54.128599999999999</v>
      </c>
      <c r="F1663" s="177">
        <v>-11.662000000000001</v>
      </c>
      <c r="G1663" s="177">
        <v>3.7099000000000002</v>
      </c>
      <c r="H1663" s="177">
        <v>-0.78979999999999995</v>
      </c>
      <c r="I1663" s="177">
        <v>5.5750000000000002</v>
      </c>
      <c r="J1663" s="177">
        <v>6.6375999999999999</v>
      </c>
      <c r="K1663" s="177">
        <v>8.1011000000000006</v>
      </c>
      <c r="L1663" s="177">
        <v>7.4292999999999996</v>
      </c>
      <c r="M1663" s="177">
        <v>5.1473000000000004</v>
      </c>
      <c r="N1663" s="177">
        <v>4.2053000000000003</v>
      </c>
      <c r="O1663" s="177">
        <v>6.2392000000000003</v>
      </c>
      <c r="P1663" s="177">
        <v>7.2552000000000003</v>
      </c>
      <c r="Q1663" s="177">
        <v>7.9733999999999998</v>
      </c>
      <c r="R1663" s="177">
        <v>3.7206000000000001</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44918</v>
      </c>
      <c r="E1664" s="177">
        <v>70.222999999999999</v>
      </c>
      <c r="F1664" s="177">
        <v>-6.0284000000000004</v>
      </c>
      <c r="G1664" s="177">
        <v>5.5640999999999998</v>
      </c>
      <c r="H1664" s="177">
        <v>2.3102999999999998</v>
      </c>
      <c r="I1664" s="177">
        <v>7.4016999999999999</v>
      </c>
      <c r="J1664" s="177">
        <v>1.4276</v>
      </c>
      <c r="K1664" s="177">
        <v>5.0796000000000001</v>
      </c>
      <c r="L1664" s="177">
        <v>6.5430999999999999</v>
      </c>
      <c r="M1664" s="177">
        <v>4.4371999999999998</v>
      </c>
      <c r="N1664" s="177">
        <v>3.1772999999999998</v>
      </c>
      <c r="O1664" s="177">
        <v>5.1387</v>
      </c>
      <c r="P1664" s="177">
        <v>6.2689000000000004</v>
      </c>
      <c r="Q1664" s="177">
        <v>8.0178999999999991</v>
      </c>
      <c r="R1664" s="177">
        <v>2.5947</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44918</v>
      </c>
      <c r="E1665" s="177">
        <v>64.356999999999999</v>
      </c>
      <c r="F1665" s="177">
        <v>-6.8612000000000002</v>
      </c>
      <c r="G1665" s="177">
        <v>4.7092000000000001</v>
      </c>
      <c r="H1665" s="177">
        <v>1.4507000000000001</v>
      </c>
      <c r="I1665" s="177">
        <v>6.5629999999999997</v>
      </c>
      <c r="J1665" s="177">
        <v>0.59389999999999998</v>
      </c>
      <c r="K1665" s="177">
        <v>4.2305000000000001</v>
      </c>
      <c r="L1665" s="177">
        <v>5.6767000000000003</v>
      </c>
      <c r="M1665" s="177">
        <v>3.5424000000000002</v>
      </c>
      <c r="N1665" s="177">
        <v>2.2707000000000002</v>
      </c>
      <c r="O1665" s="177">
        <v>4.2861000000000002</v>
      </c>
      <c r="P1665" s="177">
        <v>5.3465999999999996</v>
      </c>
      <c r="Q1665" s="177">
        <v>8.3122000000000007</v>
      </c>
      <c r="R1665" s="177">
        <v>1.7073</v>
      </c>
    </row>
    <row r="1666" spans="1:34" x14ac:dyDescent="0.3">
      <c r="A1666" s="173" t="s">
        <v>1230</v>
      </c>
      <c r="B1666" s="173" t="s">
        <v>1263</v>
      </c>
      <c r="C1666" s="173">
        <v>120792</v>
      </c>
      <c r="D1666" s="176">
        <v>44918</v>
      </c>
      <c r="E1666" s="177">
        <v>53.426000000000002</v>
      </c>
      <c r="F1666" s="177">
        <v>-5.1914999999999996</v>
      </c>
      <c r="G1666" s="177">
        <v>2.7334000000000001</v>
      </c>
      <c r="H1666" s="177">
        <v>1.6890000000000001</v>
      </c>
      <c r="I1666" s="177">
        <v>6.5555000000000003</v>
      </c>
      <c r="J1666" s="177">
        <v>7.3128000000000002</v>
      </c>
      <c r="K1666" s="177">
        <v>7.0723000000000003</v>
      </c>
      <c r="L1666" s="177">
        <v>7.3483000000000001</v>
      </c>
      <c r="M1666" s="177">
        <v>4.7530999999999999</v>
      </c>
      <c r="N1666" s="177">
        <v>3.2065000000000001</v>
      </c>
      <c r="O1666" s="177">
        <v>5.4333999999999998</v>
      </c>
      <c r="P1666" s="177">
        <v>6.8395000000000001</v>
      </c>
      <c r="Q1666" s="177">
        <v>8.4228000000000005</v>
      </c>
      <c r="R1666" s="177">
        <v>3.0503</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44918</v>
      </c>
      <c r="E1667" s="177">
        <v>51.947099999999999</v>
      </c>
      <c r="F1667" s="177">
        <v>-5.4798</v>
      </c>
      <c r="G1667" s="177">
        <v>2.4597000000000002</v>
      </c>
      <c r="H1667" s="177">
        <v>1.4157</v>
      </c>
      <c r="I1667" s="177">
        <v>6.2835999999999999</v>
      </c>
      <c r="J1667" s="177">
        <v>7.0388000000000002</v>
      </c>
      <c r="K1667" s="177">
        <v>6.7976000000000001</v>
      </c>
      <c r="L1667" s="177">
        <v>7.0682999999999998</v>
      </c>
      <c r="M1667" s="177">
        <v>4.4706000000000001</v>
      </c>
      <c r="N1667" s="177">
        <v>2.9232</v>
      </c>
      <c r="O1667" s="177">
        <v>5.1352000000000002</v>
      </c>
      <c r="P1667" s="177">
        <v>6.5385</v>
      </c>
      <c r="Q1667" s="177">
        <v>8.1885999999999992</v>
      </c>
      <c r="R1667" s="177">
        <v>2.7605</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-10.824393333333333</v>
      </c>
      <c r="G1668" s="179">
        <v>-0.72448666666666717</v>
      </c>
      <c r="H1668" s="179">
        <v>-2.0537066666666668</v>
      </c>
      <c r="I1668" s="179">
        <v>4.2291177777777778</v>
      </c>
      <c r="J1668" s="179">
        <v>5.3434866666666663</v>
      </c>
      <c r="K1668" s="179">
        <v>7.2114933333333306</v>
      </c>
      <c r="L1668" s="179">
        <v>6.8300244444444429</v>
      </c>
      <c r="M1668" s="179">
        <v>3.3640688888888874</v>
      </c>
      <c r="N1668" s="179">
        <v>2.6168022222222227</v>
      </c>
      <c r="O1668" s="179">
        <v>5.6457146341463416</v>
      </c>
      <c r="P1668" s="179">
        <v>6.8340097560975606</v>
      </c>
      <c r="Q1668" s="179">
        <v>7.7432911111111116</v>
      </c>
      <c r="R1668" s="179">
        <v>2.8382390243902438</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-10.228899999999999</v>
      </c>
      <c r="G1669" s="179">
        <v>-1.3326</v>
      </c>
      <c r="H1669" s="179">
        <v>-0.86599999999999999</v>
      </c>
      <c r="I1669" s="179">
        <v>4.2095000000000002</v>
      </c>
      <c r="J1669" s="179">
        <v>5.5275999999999996</v>
      </c>
      <c r="K1669" s="179">
        <v>7.4151999999999996</v>
      </c>
      <c r="L1669" s="179">
        <v>6.7477</v>
      </c>
      <c r="M1669" s="179">
        <v>3.4310999999999998</v>
      </c>
      <c r="N1669" s="179">
        <v>2.5255999999999998</v>
      </c>
      <c r="O1669" s="179">
        <v>5.6931000000000003</v>
      </c>
      <c r="P1669" s="179">
        <v>6.8872</v>
      </c>
      <c r="Q1669" s="179">
        <v>8.1402000000000001</v>
      </c>
      <c r="R1669" s="179">
        <v>2.7605</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44918</v>
      </c>
      <c r="E1672" s="177">
        <v>39.430199999999999</v>
      </c>
      <c r="F1672" s="177">
        <v>2.6846999999999999</v>
      </c>
      <c r="G1672" s="177">
        <v>0.92579999999999996</v>
      </c>
      <c r="H1672" s="177">
        <v>2.7256</v>
      </c>
      <c r="I1672" s="177">
        <v>5.4398</v>
      </c>
      <c r="J1672" s="177">
        <v>5.4862000000000002</v>
      </c>
      <c r="K1672" s="177">
        <v>6.2973999999999997</v>
      </c>
      <c r="L1672" s="177">
        <v>6.5698999999999996</v>
      </c>
      <c r="M1672" s="177">
        <v>4.4528999999999996</v>
      </c>
      <c r="N1672" s="177">
        <v>4.1482000000000001</v>
      </c>
      <c r="O1672" s="177">
        <v>6.2977999999999996</v>
      </c>
      <c r="P1672" s="177">
        <v>6.7674000000000003</v>
      </c>
      <c r="Q1672" s="177">
        <v>7.2359</v>
      </c>
      <c r="R1672" s="177">
        <v>4.0606999999999998</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44918</v>
      </c>
      <c r="E1673" s="177">
        <v>41.970500000000001</v>
      </c>
      <c r="F1673" s="177">
        <v>3.4790000000000001</v>
      </c>
      <c r="G1673" s="177">
        <v>1.6526000000000001</v>
      </c>
      <c r="H1673" s="177">
        <v>3.4436</v>
      </c>
      <c r="I1673" s="177">
        <v>6.1580000000000004</v>
      </c>
      <c r="J1673" s="177">
        <v>6.2061000000000002</v>
      </c>
      <c r="K1673" s="177">
        <v>7.0247000000000002</v>
      </c>
      <c r="L1673" s="177">
        <v>7.3098000000000001</v>
      </c>
      <c r="M1673" s="177">
        <v>5.1933999999999996</v>
      </c>
      <c r="N1673" s="177">
        <v>4.8940000000000001</v>
      </c>
      <c r="O1673" s="177">
        <v>7.0400999999999998</v>
      </c>
      <c r="P1673" s="177">
        <v>7.4962999999999997</v>
      </c>
      <c r="Q1673" s="177">
        <v>8.7294999999999998</v>
      </c>
      <c r="R1673" s="177">
        <v>4.7855999999999996</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44918</v>
      </c>
      <c r="E1674" s="177">
        <v>27.500499999999999</v>
      </c>
      <c r="F1674" s="177">
        <v>0.66359999999999997</v>
      </c>
      <c r="G1674" s="177">
        <v>1.8584000000000001</v>
      </c>
      <c r="H1674" s="177">
        <v>3.3201999999999998</v>
      </c>
      <c r="I1674" s="177">
        <v>5.3388999999999998</v>
      </c>
      <c r="J1674" s="177">
        <v>6.2076000000000002</v>
      </c>
      <c r="K1674" s="177">
        <v>7.0225</v>
      </c>
      <c r="L1674" s="177">
        <v>6.5407999999999999</v>
      </c>
      <c r="M1674" s="177">
        <v>4.4303999999999997</v>
      </c>
      <c r="N1674" s="177">
        <v>4.3813000000000004</v>
      </c>
      <c r="O1674" s="177">
        <v>6.4356</v>
      </c>
      <c r="P1674" s="177">
        <v>7.3502000000000001</v>
      </c>
      <c r="Q1674" s="177">
        <v>8.1997999999999998</v>
      </c>
      <c r="R1674" s="177">
        <v>4.3517999999999999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44918</v>
      </c>
      <c r="E1675" s="177">
        <v>25.565999999999999</v>
      </c>
      <c r="F1675" s="177">
        <v>0</v>
      </c>
      <c r="G1675" s="177">
        <v>1.1422000000000001</v>
      </c>
      <c r="H1675" s="177">
        <v>2.6322999999999999</v>
      </c>
      <c r="I1675" s="177">
        <v>4.6585000000000001</v>
      </c>
      <c r="J1675" s="177">
        <v>5.5167000000000002</v>
      </c>
      <c r="K1675" s="177">
        <v>6.3266999999999998</v>
      </c>
      <c r="L1675" s="177">
        <v>5.8352000000000004</v>
      </c>
      <c r="M1675" s="177">
        <v>3.7315</v>
      </c>
      <c r="N1675" s="177">
        <v>3.6882999999999999</v>
      </c>
      <c r="O1675" s="177">
        <v>5.7141999999999999</v>
      </c>
      <c r="P1675" s="177">
        <v>6.6334</v>
      </c>
      <c r="Q1675" s="177">
        <v>7.5320999999999998</v>
      </c>
      <c r="R1675" s="177">
        <v>3.6480999999999999</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1986</v>
      </c>
      <c r="C1676" s="173">
        <v>119382</v>
      </c>
      <c r="D1676" s="176">
        <v>44918</v>
      </c>
      <c r="E1676" s="177">
        <v>23.830400000000001</v>
      </c>
      <c r="F1676" s="177">
        <v>-3.5225</v>
      </c>
      <c r="G1676" s="177">
        <v>-0.40839999999999999</v>
      </c>
      <c r="H1676" s="177">
        <v>1.7728999999999999</v>
      </c>
      <c r="I1676" s="177">
        <v>5.0204000000000004</v>
      </c>
      <c r="J1676" s="177">
        <v>5.9462000000000002</v>
      </c>
      <c r="K1676" s="177">
        <v>35.7682</v>
      </c>
      <c r="L1676" s="177">
        <v>19.995000000000001</v>
      </c>
      <c r="M1676" s="177">
        <v>35.152799999999999</v>
      </c>
      <c r="N1676" s="177">
        <v>27.421700000000001</v>
      </c>
      <c r="O1676" s="177">
        <v>9.4628999999999994</v>
      </c>
      <c r="P1676" s="177">
        <v>4.0141</v>
      </c>
      <c r="Q1676" s="177">
        <v>6.6448999999999998</v>
      </c>
      <c r="R1676" s="177">
        <v>14.8424</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1987</v>
      </c>
      <c r="C1677" s="173">
        <v>111585</v>
      </c>
      <c r="D1677" s="176">
        <v>44918</v>
      </c>
      <c r="E1677" s="177">
        <v>22.201000000000001</v>
      </c>
      <c r="F1677" s="177">
        <v>-4.1097000000000001</v>
      </c>
      <c r="G1677" s="177">
        <v>-0.93159999999999998</v>
      </c>
      <c r="H1677" s="177">
        <v>1.2216</v>
      </c>
      <c r="I1677" s="177">
        <v>4.4819000000000004</v>
      </c>
      <c r="J1677" s="177">
        <v>5.4276</v>
      </c>
      <c r="K1677" s="177">
        <v>35.1434</v>
      </c>
      <c r="L1677" s="177">
        <v>19.45</v>
      </c>
      <c r="M1677" s="177">
        <v>34.629199999999997</v>
      </c>
      <c r="N1677" s="177">
        <v>26.9376</v>
      </c>
      <c r="O1677" s="177">
        <v>8.9814000000000007</v>
      </c>
      <c r="P1677" s="177">
        <v>3.5083000000000002</v>
      </c>
      <c r="Q1677" s="177">
        <v>5.8528000000000002</v>
      </c>
      <c r="R1677" s="177">
        <v>14.4071</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1937</v>
      </c>
      <c r="C1678" s="173">
        <v>119400</v>
      </c>
      <c r="D1678" s="176">
        <v>44918</v>
      </c>
      <c r="E1678" s="177">
        <v>25.879000000000001</v>
      </c>
      <c r="F1678" s="177">
        <v>-8.1784999999999997</v>
      </c>
      <c r="G1678" s="177">
        <v>-2.0682</v>
      </c>
      <c r="H1678" s="177">
        <v>1.8543000000000001</v>
      </c>
      <c r="I1678" s="177">
        <v>4.6525999999999996</v>
      </c>
      <c r="J1678" s="177">
        <v>6.3849</v>
      </c>
      <c r="K1678" s="177">
        <v>6.8413000000000004</v>
      </c>
      <c r="L1678" s="177">
        <v>6.7530000000000001</v>
      </c>
      <c r="M1678" s="177">
        <v>3.4239000000000002</v>
      </c>
      <c r="N1678" s="177">
        <v>3.6884999999999999</v>
      </c>
      <c r="O1678" s="177">
        <v>5.4595000000000002</v>
      </c>
      <c r="P1678" s="177">
        <v>6.7511000000000001</v>
      </c>
      <c r="Q1678" s="177">
        <v>8.0149000000000008</v>
      </c>
      <c r="R1678" s="177">
        <v>4.1223000000000001</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1955</v>
      </c>
      <c r="C1679" s="173">
        <v>113036</v>
      </c>
      <c r="D1679" s="176">
        <v>44918</v>
      </c>
      <c r="E1679" s="177">
        <v>24.251300000000001</v>
      </c>
      <c r="F1679" s="177">
        <v>-8.8778000000000006</v>
      </c>
      <c r="G1679" s="177">
        <v>-2.7587000000000002</v>
      </c>
      <c r="H1679" s="177">
        <v>1.1613</v>
      </c>
      <c r="I1679" s="177">
        <v>3.9838</v>
      </c>
      <c r="J1679" s="177">
        <v>5.7058</v>
      </c>
      <c r="K1679" s="177">
        <v>6.1563999999999997</v>
      </c>
      <c r="L1679" s="177">
        <v>6.0529999999999999</v>
      </c>
      <c r="M1679" s="177">
        <v>2.7296999999999998</v>
      </c>
      <c r="N1679" s="177">
        <v>2.9853999999999998</v>
      </c>
      <c r="O1679" s="177">
        <v>4.7114000000000003</v>
      </c>
      <c r="P1679" s="177">
        <v>6.0069999999999997</v>
      </c>
      <c r="Q1679" s="177">
        <v>7.3501000000000003</v>
      </c>
      <c r="R1679" s="177">
        <v>3.3896000000000002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1811</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44918</v>
      </c>
      <c r="E1682" s="177">
        <v>22.9785</v>
      </c>
      <c r="F1682" s="177">
        <v>2.2240000000000002</v>
      </c>
      <c r="G1682" s="177">
        <v>2.8069000000000002</v>
      </c>
      <c r="H1682" s="177">
        <v>3.9741</v>
      </c>
      <c r="I1682" s="177">
        <v>5.8334999999999999</v>
      </c>
      <c r="J1682" s="177">
        <v>6.2427000000000001</v>
      </c>
      <c r="K1682" s="177">
        <v>6.8258000000000001</v>
      </c>
      <c r="L1682" s="177">
        <v>5.6445999999999996</v>
      </c>
      <c r="M1682" s="177">
        <v>3.4594</v>
      </c>
      <c r="N1682" s="177">
        <v>3.4908999999999999</v>
      </c>
      <c r="O1682" s="177">
        <v>5.4817999999999998</v>
      </c>
      <c r="P1682" s="177">
        <v>6.4264000000000001</v>
      </c>
      <c r="Q1682" s="177">
        <v>7.1890999999999998</v>
      </c>
      <c r="R1682" s="177">
        <v>3.5190000000000001</v>
      </c>
      <c r="S1682" t="s">
        <v>1811</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44918</v>
      </c>
      <c r="E1683" s="177">
        <v>21.384899999999998</v>
      </c>
      <c r="F1683" s="177">
        <v>1.5362</v>
      </c>
      <c r="G1683" s="177">
        <v>2.1623000000000001</v>
      </c>
      <c r="H1683" s="177">
        <v>3.3426</v>
      </c>
      <c r="I1683" s="177">
        <v>5.1917</v>
      </c>
      <c r="J1683" s="177">
        <v>5.6013000000000002</v>
      </c>
      <c r="K1683" s="177">
        <v>6.1744000000000003</v>
      </c>
      <c r="L1683" s="177">
        <v>5.0041000000000002</v>
      </c>
      <c r="M1683" s="177">
        <v>2.8368000000000002</v>
      </c>
      <c r="N1683" s="177">
        <v>2.8649</v>
      </c>
      <c r="O1683" s="177">
        <v>4.8287000000000004</v>
      </c>
      <c r="P1683" s="177">
        <v>5.7228000000000003</v>
      </c>
      <c r="Q1683" s="177">
        <v>6.7293000000000003</v>
      </c>
      <c r="R1683" s="177">
        <v>2.8835000000000002</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44918</v>
      </c>
      <c r="E1684" s="177">
        <v>41.543300000000002</v>
      </c>
      <c r="F1684" s="177">
        <v>-5.4465000000000003</v>
      </c>
      <c r="G1684" s="177">
        <v>-2.3717999999999999</v>
      </c>
      <c r="H1684" s="177">
        <v>0.70299999999999996</v>
      </c>
      <c r="I1684" s="177">
        <v>5.1940999999999997</v>
      </c>
      <c r="J1684" s="177">
        <v>5.7939999999999996</v>
      </c>
      <c r="K1684" s="177">
        <v>6.6756000000000002</v>
      </c>
      <c r="L1684" s="177">
        <v>5.6860999999999997</v>
      </c>
      <c r="M1684" s="177">
        <v>3.4561000000000002</v>
      </c>
      <c r="N1684" s="177">
        <v>3.6154999999999999</v>
      </c>
      <c r="O1684" s="177">
        <v>5.7042000000000002</v>
      </c>
      <c r="P1684" s="177">
        <v>6.6878000000000002</v>
      </c>
      <c r="Q1684" s="177">
        <v>7.8372000000000002</v>
      </c>
      <c r="R1684" s="177">
        <v>3.5766</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44918</v>
      </c>
      <c r="E1685" s="177">
        <v>38.8324</v>
      </c>
      <c r="F1685" s="177">
        <v>-6.1086</v>
      </c>
      <c r="G1685" s="177">
        <v>-2.9756999999999998</v>
      </c>
      <c r="H1685" s="177">
        <v>9.4E-2</v>
      </c>
      <c r="I1685" s="177">
        <v>4.5801999999999996</v>
      </c>
      <c r="J1685" s="177">
        <v>5.1791</v>
      </c>
      <c r="K1685" s="177">
        <v>6.0560999999999998</v>
      </c>
      <c r="L1685" s="177">
        <v>5.0536000000000003</v>
      </c>
      <c r="M1685" s="177">
        <v>2.8329</v>
      </c>
      <c r="N1685" s="177">
        <v>2.9834999999999998</v>
      </c>
      <c r="O1685" s="177">
        <v>5.0438000000000001</v>
      </c>
      <c r="P1685" s="177">
        <v>5.9692999999999996</v>
      </c>
      <c r="Q1685" s="177">
        <v>6.9109999999999996</v>
      </c>
      <c r="R1685" s="177">
        <v>2.9308000000000001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44918</v>
      </c>
      <c r="E1689" s="177">
        <v>89.856999999999999</v>
      </c>
      <c r="F1689" s="177">
        <v>14.5884</v>
      </c>
      <c r="G1689" s="177">
        <v>14.6137</v>
      </c>
      <c r="H1689" s="177">
        <v>14.635199999999999</v>
      </c>
      <c r="I1689" s="177">
        <v>14.673400000000001</v>
      </c>
      <c r="J1689" s="177">
        <v>14.7692</v>
      </c>
      <c r="K1689" s="177">
        <v>15.142899999999999</v>
      </c>
      <c r="L1689" s="177">
        <v>-0.55710000000000004</v>
      </c>
      <c r="M1689" s="177">
        <v>3.3538000000000001</v>
      </c>
      <c r="N1689" s="177"/>
      <c r="O1689" s="177"/>
      <c r="P1689" s="177"/>
      <c r="Q1689" s="177">
        <v>3.9333</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44918</v>
      </c>
      <c r="E1690" s="177">
        <v>94.900899999999993</v>
      </c>
      <c r="F1690" s="177">
        <v>14.582599999999999</v>
      </c>
      <c r="G1690" s="177">
        <v>14.607100000000001</v>
      </c>
      <c r="H1690" s="177">
        <v>14.6342</v>
      </c>
      <c r="I1690" s="177">
        <v>14.6754</v>
      </c>
      <c r="J1690" s="177">
        <v>14.769299999999999</v>
      </c>
      <c r="K1690" s="177">
        <v>15.142899999999999</v>
      </c>
      <c r="L1690" s="177">
        <v>-0.55730000000000002</v>
      </c>
      <c r="M1690" s="177">
        <v>3.3538000000000001</v>
      </c>
      <c r="N1690" s="177"/>
      <c r="O1690" s="177"/>
      <c r="P1690" s="177"/>
      <c r="Q1690" s="177">
        <v>3.9333</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44918</v>
      </c>
      <c r="E1693" s="177">
        <v>4835.7273092369496</v>
      </c>
      <c r="F1693" s="177">
        <v>2.7753999999999999</v>
      </c>
      <c r="G1693" s="177">
        <v>2.2134999999999998</v>
      </c>
      <c r="H1693" s="177">
        <v>1.6971000000000001</v>
      </c>
      <c r="I1693" s="177">
        <v>6.4218000000000002</v>
      </c>
      <c r="J1693" s="177">
        <v>8.1854999999999993</v>
      </c>
      <c r="K1693" s="177">
        <v>9.6332000000000004</v>
      </c>
      <c r="L1693" s="177">
        <v>5.3658999999999999</v>
      </c>
      <c r="M1693" s="177">
        <v>11.442600000000001</v>
      </c>
      <c r="N1693" s="177">
        <v>8.8016000000000005</v>
      </c>
      <c r="O1693" s="177">
        <v>5.8045</v>
      </c>
      <c r="P1693" s="177">
        <v>6.0483000000000002</v>
      </c>
      <c r="Q1693" s="177">
        <v>7.8297999999999996</v>
      </c>
      <c r="R1693" s="177">
        <v>12.285600000000001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44918</v>
      </c>
      <c r="E1694" s="177">
        <v>4834.3986999999997</v>
      </c>
      <c r="F1694" s="177">
        <v>2.7755999999999998</v>
      </c>
      <c r="G1694" s="177">
        <v>2.2136</v>
      </c>
      <c r="H1694" s="177">
        <v>1.6972</v>
      </c>
      <c r="I1694" s="177">
        <v>6.4218000000000002</v>
      </c>
      <c r="J1694" s="177">
        <v>8.1854999999999993</v>
      </c>
      <c r="K1694" s="177">
        <v>9.6332000000000004</v>
      </c>
      <c r="L1694" s="177">
        <v>5.3658999999999999</v>
      </c>
      <c r="M1694" s="177">
        <v>3.1938</v>
      </c>
      <c r="N1694" s="177">
        <v>2.5764</v>
      </c>
      <c r="O1694" s="177">
        <v>4.0444000000000004</v>
      </c>
      <c r="P1694" s="177">
        <v>5.3052000000000001</v>
      </c>
      <c r="Q1694" s="177">
        <v>7.71</v>
      </c>
      <c r="R1694" s="177">
        <v>9.0904000000000007</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44918</v>
      </c>
      <c r="E1695" s="177">
        <v>26.3569</v>
      </c>
      <c r="F1695" s="177">
        <v>-3.3233000000000001</v>
      </c>
      <c r="G1695" s="177">
        <v>-0.46160000000000001</v>
      </c>
      <c r="H1695" s="177">
        <v>2.1177000000000001</v>
      </c>
      <c r="I1695" s="177">
        <v>5.0446</v>
      </c>
      <c r="J1695" s="177">
        <v>6.3151999999999999</v>
      </c>
      <c r="K1695" s="177">
        <v>6.7419000000000002</v>
      </c>
      <c r="L1695" s="177">
        <v>6.1196000000000002</v>
      </c>
      <c r="M1695" s="177">
        <v>3.6328999999999998</v>
      </c>
      <c r="N1695" s="177">
        <v>3.4609999999999999</v>
      </c>
      <c r="O1695" s="177">
        <v>6.0523999999999996</v>
      </c>
      <c r="P1695" s="177">
        <v>6.9555999999999996</v>
      </c>
      <c r="Q1695" s="177">
        <v>8.0588999999999995</v>
      </c>
      <c r="R1695" s="177">
        <v>3.7606000000000002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44918</v>
      </c>
      <c r="E1696" s="177">
        <v>26.9832</v>
      </c>
      <c r="F1696" s="177">
        <v>-2.7052</v>
      </c>
      <c r="G1696" s="177">
        <v>4.5100000000000001E-2</v>
      </c>
      <c r="H1696" s="177">
        <v>2.5907</v>
      </c>
      <c r="I1696" s="177">
        <v>5.5094000000000003</v>
      </c>
      <c r="J1696" s="177">
        <v>6.7694000000000001</v>
      </c>
      <c r="K1696" s="177">
        <v>7.2058</v>
      </c>
      <c r="L1696" s="177">
        <v>6.5906000000000002</v>
      </c>
      <c r="M1696" s="177">
        <v>4.0830000000000002</v>
      </c>
      <c r="N1696" s="177">
        <v>3.9142000000000001</v>
      </c>
      <c r="O1696" s="177">
        <v>6.5163000000000002</v>
      </c>
      <c r="P1696" s="177">
        <v>7.3013000000000003</v>
      </c>
      <c r="Q1696" s="177">
        <v>8.06</v>
      </c>
      <c r="R1696" s="177">
        <v>4.2556000000000003</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2058</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44918</v>
      </c>
      <c r="E1698" s="177">
        <v>23.0885</v>
      </c>
      <c r="F1698" s="177">
        <v>1.8971</v>
      </c>
      <c r="G1698" s="177">
        <v>5.1664000000000003</v>
      </c>
      <c r="H1698" s="177">
        <v>4.0229999999999997</v>
      </c>
      <c r="I1698" s="177">
        <v>5.0460000000000003</v>
      </c>
      <c r="J1698" s="177">
        <v>6.1116000000000001</v>
      </c>
      <c r="K1698" s="177">
        <v>6.5719000000000003</v>
      </c>
      <c r="L1698" s="177">
        <v>5.9177999999999997</v>
      </c>
      <c r="M1698" s="177">
        <v>3.0678000000000001</v>
      </c>
      <c r="N1698" s="177">
        <v>3.2641</v>
      </c>
      <c r="O1698" s="177">
        <v>5.5787000000000004</v>
      </c>
      <c r="P1698" s="177">
        <v>6.7110000000000003</v>
      </c>
      <c r="Q1698" s="177">
        <v>7.7018000000000004</v>
      </c>
      <c r="R1698" s="177">
        <v>3.3660000000000001</v>
      </c>
      <c r="S1698" t="s">
        <v>1811</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2059</v>
      </c>
      <c r="C1699" s="173">
        <v>120062</v>
      </c>
      <c r="D1699" s="176"/>
      <c r="E1699" s="177"/>
      <c r="F1699" s="177"/>
      <c r="G1699" s="177"/>
      <c r="H1699" s="177"/>
      <c r="I1699" s="177"/>
      <c r="J1699" s="177"/>
      <c r="K1699" s="177"/>
      <c r="L1699" s="177"/>
      <c r="M1699" s="177"/>
      <c r="N1699" s="177"/>
      <c r="O1699" s="177"/>
      <c r="P1699" s="177"/>
      <c r="Q1699" s="177"/>
      <c r="R1699" s="177"/>
      <c r="S1699" t="s">
        <v>1811</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2060</v>
      </c>
      <c r="C1700" s="173">
        <v>151065</v>
      </c>
      <c r="D1700" s="176">
        <v>44918</v>
      </c>
      <c r="E1700" s="177">
        <v>22.040600000000001</v>
      </c>
      <c r="F1700" s="177">
        <v>1.4904999999999999</v>
      </c>
      <c r="G1700" s="177">
        <v>4.6939000000000002</v>
      </c>
      <c r="H1700" s="177">
        <v>3.5510999999999999</v>
      </c>
      <c r="I1700" s="177">
        <v>4.5621</v>
      </c>
      <c r="J1700" s="177">
        <v>5.6288</v>
      </c>
      <c r="K1700" s="177">
        <v>6.0853999999999999</v>
      </c>
      <c r="L1700" s="177">
        <v>5.4238999999999997</v>
      </c>
      <c r="M1700" s="177">
        <v>2.5777000000000001</v>
      </c>
      <c r="N1700" s="177">
        <v>2.7696999999999998</v>
      </c>
      <c r="O1700" s="177">
        <v>5.0678000000000001</v>
      </c>
      <c r="P1700" s="177">
        <v>6.1870000000000003</v>
      </c>
      <c r="Q1700" s="177">
        <v>7.4508999999999999</v>
      </c>
      <c r="R1700" s="177">
        <v>2.8696000000000002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44918</v>
      </c>
      <c r="E1701" s="177">
        <v>49.632399999999997</v>
      </c>
      <c r="F1701" s="177">
        <v>-1.5443</v>
      </c>
      <c r="G1701" s="177">
        <v>-2.8919000000000001</v>
      </c>
      <c r="H1701" s="177">
        <v>1.0928</v>
      </c>
      <c r="I1701" s="177">
        <v>4.5517000000000003</v>
      </c>
      <c r="J1701" s="177">
        <v>5.1920000000000002</v>
      </c>
      <c r="K1701" s="177">
        <v>6.9579000000000004</v>
      </c>
      <c r="L1701" s="177">
        <v>7.7457000000000003</v>
      </c>
      <c r="M1701" s="177">
        <v>5.4058999999999999</v>
      </c>
      <c r="N1701" s="177">
        <v>4.6172000000000004</v>
      </c>
      <c r="O1701" s="177">
        <v>6.3472999999999997</v>
      </c>
      <c r="P1701" s="177">
        <v>6.8654000000000002</v>
      </c>
      <c r="Q1701" s="177">
        <v>7.8592000000000004</v>
      </c>
      <c r="R1701" s="177">
        <v>4.3047000000000004</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44918</v>
      </c>
      <c r="E1702" s="177">
        <v>53.305999999999997</v>
      </c>
      <c r="F1702" s="177">
        <v>-0.82169999999999999</v>
      </c>
      <c r="G1702" s="177">
        <v>-2.1907000000000001</v>
      </c>
      <c r="H1702" s="177">
        <v>1.7808999999999999</v>
      </c>
      <c r="I1702" s="177">
        <v>5.2438000000000002</v>
      </c>
      <c r="J1702" s="177">
        <v>5.9058000000000002</v>
      </c>
      <c r="K1702" s="177">
        <v>7.7050000000000001</v>
      </c>
      <c r="L1702" s="177">
        <v>8.5176999999999996</v>
      </c>
      <c r="M1702" s="177">
        <v>6.1848999999999998</v>
      </c>
      <c r="N1702" s="177">
        <v>5.4047000000000001</v>
      </c>
      <c r="O1702" s="177">
        <v>7.1525999999999996</v>
      </c>
      <c r="P1702" s="177">
        <v>7.6989999999999998</v>
      </c>
      <c r="Q1702" s="177">
        <v>8.5812000000000008</v>
      </c>
      <c r="R1702" s="177">
        <v>5.0949</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44918</v>
      </c>
      <c r="E1703" s="177">
        <v>22.982099999999999</v>
      </c>
      <c r="F1703" s="177">
        <v>3.8121</v>
      </c>
      <c r="G1703" s="177">
        <v>6.0911</v>
      </c>
      <c r="H1703" s="177">
        <v>4.8371000000000004</v>
      </c>
      <c r="I1703" s="177">
        <v>6.7331000000000003</v>
      </c>
      <c r="J1703" s="177">
        <v>6.8410000000000002</v>
      </c>
      <c r="K1703" s="177">
        <v>7.2005999999999997</v>
      </c>
      <c r="L1703" s="177">
        <v>6.3287000000000004</v>
      </c>
      <c r="M1703" s="177">
        <v>3.1011000000000002</v>
      </c>
      <c r="N1703" s="177">
        <v>3.0352000000000001</v>
      </c>
      <c r="O1703" s="177">
        <v>8.2843999999999998</v>
      </c>
      <c r="P1703" s="177">
        <v>6.18</v>
      </c>
      <c r="Q1703" s="177">
        <v>7.3311999999999999</v>
      </c>
      <c r="R1703" s="177">
        <v>7.5507</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44918</v>
      </c>
      <c r="E1704" s="177">
        <v>24.7973</v>
      </c>
      <c r="F1704" s="177">
        <v>4.2690999999999999</v>
      </c>
      <c r="G1704" s="177">
        <v>6.5781999999999998</v>
      </c>
      <c r="H1704" s="177">
        <v>5.3044000000000002</v>
      </c>
      <c r="I1704" s="177">
        <v>7.2008000000000001</v>
      </c>
      <c r="J1704" s="177">
        <v>7.3101000000000003</v>
      </c>
      <c r="K1704" s="177">
        <v>7.6786000000000003</v>
      </c>
      <c r="L1704" s="177">
        <v>6.8141999999999996</v>
      </c>
      <c r="M1704" s="177">
        <v>3.5823999999999998</v>
      </c>
      <c r="N1704" s="177">
        <v>3.5205000000000002</v>
      </c>
      <c r="O1704" s="177">
        <v>8.8300999999999998</v>
      </c>
      <c r="P1704" s="177">
        <v>6.91</v>
      </c>
      <c r="Q1704" s="177">
        <v>7.7720000000000002</v>
      </c>
      <c r="R1704" s="177">
        <v>8.0390999999999995</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44918</v>
      </c>
      <c r="E1705" s="177">
        <v>50.070399999999999</v>
      </c>
      <c r="F1705" s="177">
        <v>-1.3121</v>
      </c>
      <c r="G1705" s="177">
        <v>0.82620000000000005</v>
      </c>
      <c r="H1705" s="177">
        <v>2.3441999999999998</v>
      </c>
      <c r="I1705" s="177">
        <v>5.8135000000000003</v>
      </c>
      <c r="J1705" s="177">
        <v>6.2427000000000001</v>
      </c>
      <c r="K1705" s="177">
        <v>7.9230999999999998</v>
      </c>
      <c r="L1705" s="177">
        <v>6.1132</v>
      </c>
      <c r="M1705" s="177">
        <v>3.1139999999999999</v>
      </c>
      <c r="N1705" s="177">
        <v>3.3184999999999998</v>
      </c>
      <c r="O1705" s="177">
        <v>5.7317</v>
      </c>
      <c r="P1705" s="177">
        <v>6.8845999999999998</v>
      </c>
      <c r="Q1705" s="177">
        <v>7.8407</v>
      </c>
      <c r="R1705" s="177">
        <v>3.6164999999999998</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44918</v>
      </c>
      <c r="E1706" s="177">
        <v>47.326099999999997</v>
      </c>
      <c r="F1706" s="177">
        <v>-1.7738</v>
      </c>
      <c r="G1706" s="177">
        <v>0.3599</v>
      </c>
      <c r="H1706" s="177">
        <v>1.8736999999999999</v>
      </c>
      <c r="I1706" s="177">
        <v>5.3380000000000001</v>
      </c>
      <c r="J1706" s="177">
        <v>5.7652999999999999</v>
      </c>
      <c r="K1706" s="177">
        <v>7.4385000000000003</v>
      </c>
      <c r="L1706" s="177">
        <v>5.6242000000000001</v>
      </c>
      <c r="M1706" s="177">
        <v>2.6269</v>
      </c>
      <c r="N1706" s="177">
        <v>2.8214000000000001</v>
      </c>
      <c r="O1706" s="177">
        <v>5.2091000000000003</v>
      </c>
      <c r="P1706" s="177">
        <v>6.3573000000000004</v>
      </c>
      <c r="Q1706" s="177">
        <v>7.3082000000000003</v>
      </c>
      <c r="R1706" s="177">
        <v>3.1154000000000002</v>
      </c>
      <c r="S1706" t="s">
        <v>1811</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44918</v>
      </c>
      <c r="E1707" s="177">
        <v>1975.5737999999999</v>
      </c>
      <c r="F1707" s="177">
        <v>6.6500000000000004E-2</v>
      </c>
      <c r="G1707" s="177">
        <v>6.6757999999999997</v>
      </c>
      <c r="H1707" s="177">
        <v>4.0846999999999998</v>
      </c>
      <c r="I1707" s="177">
        <v>5.6634000000000002</v>
      </c>
      <c r="J1707" s="177">
        <v>6.9713000000000003</v>
      </c>
      <c r="K1707" s="177">
        <v>7.4871999999999996</v>
      </c>
      <c r="L1707" s="177">
        <v>6.3639000000000001</v>
      </c>
      <c r="M1707" s="177">
        <v>3.5596000000000001</v>
      </c>
      <c r="N1707" s="177">
        <v>3.3910999999999998</v>
      </c>
      <c r="O1707" s="177">
        <v>4.9736000000000002</v>
      </c>
      <c r="P1707" s="177">
        <v>5.8949999999999996</v>
      </c>
      <c r="Q1707" s="177">
        <v>7.5888999999999998</v>
      </c>
      <c r="R1707" s="177">
        <v>3.5653999999999999</v>
      </c>
      <c r="S1707" t="s">
        <v>1811</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1847</v>
      </c>
      <c r="C1708" s="173">
        <v>123708</v>
      </c>
      <c r="D1708" s="176">
        <v>44918</v>
      </c>
      <c r="E1708" s="177">
        <v>1768.2731000000001</v>
      </c>
      <c r="F1708" s="177">
        <v>-1.0424</v>
      </c>
      <c r="G1708" s="177">
        <v>5.5660999999999996</v>
      </c>
      <c r="H1708" s="177">
        <v>2.9744000000000002</v>
      </c>
      <c r="I1708" s="177">
        <v>4.5507</v>
      </c>
      <c r="J1708" s="177">
        <v>5.8522999999999996</v>
      </c>
      <c r="K1708" s="177">
        <v>6.3562000000000003</v>
      </c>
      <c r="L1708" s="177">
        <v>5.1280000000000001</v>
      </c>
      <c r="M1708" s="177">
        <v>2.2980999999999998</v>
      </c>
      <c r="N1708" s="177">
        <v>2.1063000000000001</v>
      </c>
      <c r="O1708" s="177">
        <v>3.6402000000000001</v>
      </c>
      <c r="P1708" s="177">
        <v>4.6346999999999996</v>
      </c>
      <c r="Q1708" s="177">
        <v>6.3333000000000004</v>
      </c>
      <c r="R1708" s="177">
        <v>2.2385999999999999</v>
      </c>
      <c r="S1708" t="s">
        <v>1811</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44918</v>
      </c>
      <c r="E1709" s="177">
        <v>2973.5985000000001</v>
      </c>
      <c r="F1709" s="177">
        <v>6.5100000000000005E-2</v>
      </c>
      <c r="G1709" s="177">
        <v>1.5255000000000001</v>
      </c>
      <c r="H1709" s="177">
        <v>2.6720000000000002</v>
      </c>
      <c r="I1709" s="177">
        <v>4.8249000000000004</v>
      </c>
      <c r="J1709" s="177">
        <v>5.1783000000000001</v>
      </c>
      <c r="K1709" s="177">
        <v>5.8609999999999998</v>
      </c>
      <c r="L1709" s="177">
        <v>4.7777000000000003</v>
      </c>
      <c r="M1709" s="177">
        <v>2.2881999999999998</v>
      </c>
      <c r="N1709" s="177">
        <v>2.5575999999999999</v>
      </c>
      <c r="O1709" s="177">
        <v>4.8003999999999998</v>
      </c>
      <c r="P1709" s="177">
        <v>5.7995000000000001</v>
      </c>
      <c r="Q1709" s="177">
        <v>7.1586999999999996</v>
      </c>
      <c r="R1709" s="177">
        <v>2.6040000000000001</v>
      </c>
      <c r="S1709" t="s">
        <v>1811</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44918</v>
      </c>
      <c r="E1710" s="177">
        <v>3235.7658000000001</v>
      </c>
      <c r="F1710" s="177">
        <v>0.91479999999999995</v>
      </c>
      <c r="G1710" s="177">
        <v>2.3761000000000001</v>
      </c>
      <c r="H1710" s="177">
        <v>3.5230999999999999</v>
      </c>
      <c r="I1710" s="177">
        <v>5.6772</v>
      </c>
      <c r="J1710" s="177">
        <v>6.0328999999999997</v>
      </c>
      <c r="K1710" s="177">
        <v>6.7251000000000003</v>
      </c>
      <c r="L1710" s="177">
        <v>5.6506999999999996</v>
      </c>
      <c r="M1710" s="177">
        <v>3.1564000000000001</v>
      </c>
      <c r="N1710" s="177">
        <v>3.4340999999999999</v>
      </c>
      <c r="O1710" s="177">
        <v>5.6947000000000001</v>
      </c>
      <c r="P1710" s="177">
        <v>6.7016</v>
      </c>
      <c r="Q1710" s="177">
        <v>7.5682</v>
      </c>
      <c r="R1710" s="177">
        <v>3.4803999999999999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44918</v>
      </c>
      <c r="E1713" s="177">
        <v>43.497599999999998</v>
      </c>
      <c r="F1713" s="177">
        <v>-1.9298999999999999</v>
      </c>
      <c r="G1713" s="177">
        <v>0.25169999999999998</v>
      </c>
      <c r="H1713" s="177">
        <v>2.6145999999999998</v>
      </c>
      <c r="I1713" s="177">
        <v>4.6294000000000004</v>
      </c>
      <c r="J1713" s="177">
        <v>4.8807999999999998</v>
      </c>
      <c r="K1713" s="177">
        <v>7.0105000000000004</v>
      </c>
      <c r="L1713" s="177">
        <v>6.1768000000000001</v>
      </c>
      <c r="M1713" s="177">
        <v>3.1486999999999998</v>
      </c>
      <c r="N1713" s="177">
        <v>2.9984999999999999</v>
      </c>
      <c r="O1713" s="177">
        <v>5.3800999999999997</v>
      </c>
      <c r="P1713" s="177">
        <v>6.3795999999999999</v>
      </c>
      <c r="Q1713" s="177">
        <v>7.3760000000000003</v>
      </c>
      <c r="R1713" s="177">
        <v>3.1818</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44918</v>
      </c>
      <c r="E1714" s="177">
        <v>46.951799999999999</v>
      </c>
      <c r="F1714" s="177">
        <v>-1.1660999999999999</v>
      </c>
      <c r="G1714" s="177">
        <v>1.0625</v>
      </c>
      <c r="H1714" s="177">
        <v>3.4228000000000001</v>
      </c>
      <c r="I1714" s="177">
        <v>5.4420000000000002</v>
      </c>
      <c r="J1714" s="177">
        <v>5.6962999999999999</v>
      </c>
      <c r="K1714" s="177">
        <v>7.8379000000000003</v>
      </c>
      <c r="L1714" s="177">
        <v>7.0171000000000001</v>
      </c>
      <c r="M1714" s="177">
        <v>3.9864999999999999</v>
      </c>
      <c r="N1714" s="177">
        <v>3.8433000000000002</v>
      </c>
      <c r="O1714" s="177">
        <v>6.2439</v>
      </c>
      <c r="P1714" s="177">
        <v>7.2587999999999999</v>
      </c>
      <c r="Q1714" s="177">
        <v>8.0668000000000006</v>
      </c>
      <c r="R1714" s="177">
        <v>4.0301</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44918</v>
      </c>
      <c r="E1715" s="177">
        <v>12.738</v>
      </c>
      <c r="F1715" s="177">
        <v>-0.28649999999999998</v>
      </c>
      <c r="G1715" s="177">
        <v>3.1528</v>
      </c>
      <c r="H1715" s="177">
        <v>3.0718999999999999</v>
      </c>
      <c r="I1715" s="177">
        <v>5.6406999999999998</v>
      </c>
      <c r="J1715" s="177">
        <v>5.5556000000000001</v>
      </c>
      <c r="K1715" s="177">
        <v>6.3720999999999997</v>
      </c>
      <c r="L1715" s="177">
        <v>5.4085999999999999</v>
      </c>
      <c r="M1715" s="177">
        <v>2.8927999999999998</v>
      </c>
      <c r="N1715" s="177">
        <v>3.0808</v>
      </c>
      <c r="O1715" s="177">
        <v>5.2195999999999998</v>
      </c>
      <c r="P1715" s="177"/>
      <c r="Q1715" s="177">
        <v>6.4134000000000002</v>
      </c>
      <c r="R1715" s="177">
        <v>3.2159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44918</v>
      </c>
      <c r="E1716" s="177">
        <v>12.2264</v>
      </c>
      <c r="F1716" s="177">
        <v>-1.1940999999999999</v>
      </c>
      <c r="G1716" s="177">
        <v>2.0901000000000001</v>
      </c>
      <c r="H1716" s="177">
        <v>2.0051999999999999</v>
      </c>
      <c r="I1716" s="177">
        <v>4.5926999999999998</v>
      </c>
      <c r="J1716" s="177">
        <v>4.4946000000000002</v>
      </c>
      <c r="K1716" s="177">
        <v>5.3017000000000003</v>
      </c>
      <c r="L1716" s="177">
        <v>4.3285</v>
      </c>
      <c r="M1716" s="177">
        <v>1.8202</v>
      </c>
      <c r="N1716" s="177">
        <v>1.9997</v>
      </c>
      <c r="O1716" s="177">
        <v>4.1170999999999998</v>
      </c>
      <c r="P1716" s="177"/>
      <c r="Q1716" s="177">
        <v>5.2988999999999997</v>
      </c>
      <c r="R1716" s="177">
        <v>2.1354000000000002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1764</v>
      </c>
      <c r="C1717" s="173">
        <v>148729</v>
      </c>
      <c r="D1717" s="176">
        <v>44918</v>
      </c>
      <c r="E1717" s="177">
        <v>10.8399</v>
      </c>
      <c r="F1717" s="177">
        <v>0.3367</v>
      </c>
      <c r="G1717" s="177">
        <v>3.1435</v>
      </c>
      <c r="H1717" s="177">
        <v>2.9841000000000002</v>
      </c>
      <c r="I1717" s="177">
        <v>5.8575999999999997</v>
      </c>
      <c r="J1717" s="177">
        <v>6.5109000000000004</v>
      </c>
      <c r="K1717" s="177">
        <v>7.0715000000000003</v>
      </c>
      <c r="L1717" s="177">
        <v>6.3174999999999999</v>
      </c>
      <c r="M1717" s="177">
        <v>3.7054</v>
      </c>
      <c r="N1717" s="177">
        <v>3.7231999999999998</v>
      </c>
      <c r="O1717" s="177"/>
      <c r="P1717" s="177"/>
      <c r="Q1717" s="177">
        <v>4.5052000000000003</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1765</v>
      </c>
      <c r="C1718" s="173">
        <v>148727</v>
      </c>
      <c r="D1718" s="176">
        <v>44918</v>
      </c>
      <c r="E1718" s="177">
        <v>10.651</v>
      </c>
      <c r="F1718" s="177">
        <v>-0.68540000000000001</v>
      </c>
      <c r="G1718" s="177">
        <v>2.1707999999999998</v>
      </c>
      <c r="H1718" s="177">
        <v>2.008</v>
      </c>
      <c r="I1718" s="177">
        <v>4.8802000000000003</v>
      </c>
      <c r="J1718" s="177">
        <v>5.5308999999999999</v>
      </c>
      <c r="K1718" s="177">
        <v>6.0823</v>
      </c>
      <c r="L1718" s="177">
        <v>5.3197999999999999</v>
      </c>
      <c r="M1718" s="177">
        <v>2.7124000000000001</v>
      </c>
      <c r="N1718" s="177">
        <v>2.7225999999999999</v>
      </c>
      <c r="O1718" s="177"/>
      <c r="P1718" s="177"/>
      <c r="Q1718" s="177">
        <v>3.5062000000000002</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44918</v>
      </c>
      <c r="E1719" s="177">
        <v>13.6625</v>
      </c>
      <c r="F1719" s="177">
        <v>0.26719999999999999</v>
      </c>
      <c r="G1719" s="177">
        <v>2.4940000000000002</v>
      </c>
      <c r="H1719" s="177">
        <v>3.3224999999999998</v>
      </c>
      <c r="I1719" s="177">
        <v>5.9099000000000004</v>
      </c>
      <c r="J1719" s="177">
        <v>6.3556999999999997</v>
      </c>
      <c r="K1719" s="177">
        <v>6.7312000000000003</v>
      </c>
      <c r="L1719" s="177">
        <v>6.1535000000000002</v>
      </c>
      <c r="M1719" s="177">
        <v>3.9371</v>
      </c>
      <c r="N1719" s="177">
        <v>3.9470999999999998</v>
      </c>
      <c r="O1719" s="177">
        <v>5.7426000000000004</v>
      </c>
      <c r="P1719" s="177"/>
      <c r="Q1719" s="177">
        <v>6.7533000000000003</v>
      </c>
      <c r="R1719" s="177">
        <v>3.9565999999999999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1839</v>
      </c>
      <c r="C1720" s="173">
        <v>142642</v>
      </c>
      <c r="D1720" s="176">
        <v>44918</v>
      </c>
      <c r="E1720" s="177">
        <v>13.1546</v>
      </c>
      <c r="F1720" s="177">
        <v>-0.55489999999999995</v>
      </c>
      <c r="G1720" s="177">
        <v>1.665</v>
      </c>
      <c r="H1720" s="177">
        <v>2.4984000000000002</v>
      </c>
      <c r="I1720" s="177">
        <v>5.0636999999999999</v>
      </c>
      <c r="J1720" s="177">
        <v>5.5187999999999997</v>
      </c>
      <c r="K1720" s="177">
        <v>5.8814000000000002</v>
      </c>
      <c r="L1720" s="177">
        <v>5.3094999999999999</v>
      </c>
      <c r="M1720" s="177">
        <v>3.0996999999999999</v>
      </c>
      <c r="N1720" s="177">
        <v>3.1021999999999998</v>
      </c>
      <c r="O1720" s="177">
        <v>4.8711000000000002</v>
      </c>
      <c r="P1720" s="177"/>
      <c r="Q1720" s="177">
        <v>5.9097</v>
      </c>
      <c r="R1720" s="177">
        <v>3.1030000000000002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44918</v>
      </c>
      <c r="E1721" s="177">
        <v>43.681399999999996</v>
      </c>
      <c r="F1721" s="177">
        <v>-2.6737000000000002</v>
      </c>
      <c r="G1721" s="177">
        <v>-0.2228</v>
      </c>
      <c r="H1721" s="177">
        <v>1.9703999999999999</v>
      </c>
      <c r="I1721" s="177">
        <v>5.1430999999999996</v>
      </c>
      <c r="J1721" s="177">
        <v>6.0124000000000004</v>
      </c>
      <c r="K1721" s="177">
        <v>6.7041000000000004</v>
      </c>
      <c r="L1721" s="177">
        <v>5.8423999999999996</v>
      </c>
      <c r="M1721" s="177">
        <v>2.9609000000000001</v>
      </c>
      <c r="N1721" s="177">
        <v>3.1677</v>
      </c>
      <c r="O1721" s="177">
        <v>5.6420000000000003</v>
      </c>
      <c r="P1721" s="177">
        <v>6.3334000000000001</v>
      </c>
      <c r="Q1721" s="177">
        <v>7.6393000000000004</v>
      </c>
      <c r="R1721" s="177">
        <v>3.8496999999999999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44918</v>
      </c>
      <c r="E1722" s="177">
        <v>46.744399999999999</v>
      </c>
      <c r="F1722" s="177">
        <v>-1.8738999999999999</v>
      </c>
      <c r="G1722" s="177">
        <v>0.59870000000000001</v>
      </c>
      <c r="H1722" s="177">
        <v>2.7789999999999999</v>
      </c>
      <c r="I1722" s="177">
        <v>5.9646999999999997</v>
      </c>
      <c r="J1722" s="177">
        <v>6.8367000000000004</v>
      </c>
      <c r="K1722" s="177">
        <v>7.5381999999999998</v>
      </c>
      <c r="L1722" s="177">
        <v>6.6780999999999997</v>
      </c>
      <c r="M1722" s="177">
        <v>3.7877999999999998</v>
      </c>
      <c r="N1722" s="177">
        <v>4.0006000000000004</v>
      </c>
      <c r="O1722" s="177">
        <v>6.5007999999999999</v>
      </c>
      <c r="P1722" s="177">
        <v>7.1496000000000004</v>
      </c>
      <c r="Q1722" s="177">
        <v>8.1342999999999996</v>
      </c>
      <c r="R1722" s="177">
        <v>4.6898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1894</v>
      </c>
      <c r="C1723" s="173">
        <v>138256</v>
      </c>
      <c r="D1723" s="176">
        <v>44918</v>
      </c>
      <c r="E1723" s="177">
        <v>37.579900000000002</v>
      </c>
      <c r="F1723" s="177">
        <v>-2.9136000000000002</v>
      </c>
      <c r="G1723" s="177">
        <v>1.2303999999999999</v>
      </c>
      <c r="H1723" s="177">
        <v>3.36</v>
      </c>
      <c r="I1723" s="177">
        <v>5.1090999999999998</v>
      </c>
      <c r="J1723" s="177">
        <v>5.2708000000000004</v>
      </c>
      <c r="K1723" s="177">
        <v>5.9772999999999996</v>
      </c>
      <c r="L1723" s="177">
        <v>5.3998999999999997</v>
      </c>
      <c r="M1723" s="177">
        <v>3.3984000000000001</v>
      </c>
      <c r="N1723" s="177">
        <v>3.2423000000000002</v>
      </c>
      <c r="O1723" s="177">
        <v>4.6608999999999998</v>
      </c>
      <c r="P1723" s="177">
        <v>3.7481</v>
      </c>
      <c r="Q1723" s="177">
        <v>6.8726000000000003</v>
      </c>
      <c r="R1723" s="177">
        <v>3.1410999999999998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1895</v>
      </c>
      <c r="C1724" s="173">
        <v>138270</v>
      </c>
      <c r="D1724" s="176">
        <v>44918</v>
      </c>
      <c r="E1724" s="177">
        <v>40.760300000000001</v>
      </c>
      <c r="F1724" s="177">
        <v>-2.2385999999999999</v>
      </c>
      <c r="G1724" s="177">
        <v>1.8808</v>
      </c>
      <c r="H1724" s="177">
        <v>4.0327999999999999</v>
      </c>
      <c r="I1724" s="177">
        <v>5.7308000000000003</v>
      </c>
      <c r="J1724" s="177">
        <v>5.8636999999999997</v>
      </c>
      <c r="K1724" s="177">
        <v>6.5598999999999998</v>
      </c>
      <c r="L1724" s="177">
        <v>5.9618000000000002</v>
      </c>
      <c r="M1724" s="177">
        <v>4.0350999999999999</v>
      </c>
      <c r="N1724" s="177">
        <v>3.9651999999999998</v>
      </c>
      <c r="O1724" s="177">
        <v>5.4398999999999997</v>
      </c>
      <c r="P1724" s="177">
        <v>4.5712000000000002</v>
      </c>
      <c r="Q1724" s="177">
        <v>7.0937000000000001</v>
      </c>
      <c r="R1724" s="177">
        <v>3.8807</v>
      </c>
      <c r="S1724" t="s">
        <v>1811</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44918</v>
      </c>
      <c r="E1725" s="177">
        <v>28.000900000000001</v>
      </c>
      <c r="F1725" s="177">
        <v>0.26069999999999999</v>
      </c>
      <c r="G1725" s="177">
        <v>2.5207000000000002</v>
      </c>
      <c r="H1725" s="177">
        <v>2.5337999999999998</v>
      </c>
      <c r="I1725" s="177">
        <v>6.2065000000000001</v>
      </c>
      <c r="J1725" s="177">
        <v>6.8822000000000001</v>
      </c>
      <c r="K1725" s="177">
        <v>7.5598999999999998</v>
      </c>
      <c r="L1725" s="177">
        <v>6.1291000000000002</v>
      </c>
      <c r="M1725" s="177">
        <v>4.0067000000000004</v>
      </c>
      <c r="N1725" s="177">
        <v>4.0580999999999996</v>
      </c>
      <c r="O1725" s="177">
        <v>5.8627000000000002</v>
      </c>
      <c r="P1725" s="177">
        <v>6.8274999999999997</v>
      </c>
      <c r="Q1725" s="177">
        <v>7.8158000000000003</v>
      </c>
      <c r="R1725" s="177">
        <v>3.7241</v>
      </c>
      <c r="S1725" t="s">
        <v>1811</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44918</v>
      </c>
      <c r="E1726" s="177">
        <v>26.686199999999999</v>
      </c>
      <c r="F1726" s="177">
        <v>-0.27350000000000002</v>
      </c>
      <c r="G1726" s="177">
        <v>2.0064000000000002</v>
      </c>
      <c r="H1726" s="177">
        <v>2.0133000000000001</v>
      </c>
      <c r="I1726" s="177">
        <v>5.6984000000000004</v>
      </c>
      <c r="J1726" s="177">
        <v>6.375</v>
      </c>
      <c r="K1726" s="177">
        <v>7.0507</v>
      </c>
      <c r="L1726" s="177">
        <v>5.6150000000000002</v>
      </c>
      <c r="M1726" s="177">
        <v>3.4941</v>
      </c>
      <c r="N1726" s="177">
        <v>3.5404</v>
      </c>
      <c r="O1726" s="177">
        <v>5.3342999999999998</v>
      </c>
      <c r="P1726" s="177">
        <v>6.2690000000000001</v>
      </c>
      <c r="Q1726" s="177">
        <v>6.5716000000000001</v>
      </c>
      <c r="R1726" s="177">
        <v>3.2071999999999998</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1873</v>
      </c>
      <c r="C1727" s="173">
        <v>149585</v>
      </c>
      <c r="D1727" s="176">
        <v>44918</v>
      </c>
      <c r="E1727" s="177">
        <v>36.783999999999999</v>
      </c>
      <c r="F1727" s="177">
        <v>6.4509999999999996</v>
      </c>
      <c r="G1727" s="177">
        <v>8.1420999999999992</v>
      </c>
      <c r="H1727" s="177">
        <v>7.3817000000000004</v>
      </c>
      <c r="I1727" s="177">
        <v>6.9431000000000003</v>
      </c>
      <c r="J1727" s="177">
        <v>7.3573000000000004</v>
      </c>
      <c r="K1727" s="177">
        <v>6.7750000000000004</v>
      </c>
      <c r="L1727" s="177">
        <v>5.7602000000000002</v>
      </c>
      <c r="M1727" s="177">
        <v>3.7370000000000001</v>
      </c>
      <c r="N1727" s="177">
        <v>3.8287</v>
      </c>
      <c r="O1727" s="177">
        <v>5.6180000000000003</v>
      </c>
      <c r="P1727" s="177">
        <v>4.1775000000000002</v>
      </c>
      <c r="Q1727" s="177">
        <v>6.8529</v>
      </c>
      <c r="R1727" s="177">
        <v>3.3993000000000002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1874</v>
      </c>
      <c r="C1728" s="173">
        <v>149587</v>
      </c>
      <c r="D1728" s="176">
        <v>44918</v>
      </c>
      <c r="E1728" s="177">
        <v>39.258299999999998</v>
      </c>
      <c r="F1728" s="177">
        <v>7.0674000000000001</v>
      </c>
      <c r="G1728" s="177">
        <v>8.8079000000000001</v>
      </c>
      <c r="H1728" s="177">
        <v>8.0347000000000008</v>
      </c>
      <c r="I1728" s="177">
        <v>7.5994999999999999</v>
      </c>
      <c r="J1728" s="177">
        <v>8.0140999999999991</v>
      </c>
      <c r="K1728" s="177">
        <v>7.4396000000000004</v>
      </c>
      <c r="L1728" s="177">
        <v>6.4321999999999999</v>
      </c>
      <c r="M1728" s="177">
        <v>4.4141000000000004</v>
      </c>
      <c r="N1728" s="177">
        <v>4.5174000000000003</v>
      </c>
      <c r="O1728" s="177">
        <v>6.1361999999999997</v>
      </c>
      <c r="P1728" s="177">
        <v>4.7671000000000001</v>
      </c>
      <c r="Q1728" s="177">
        <v>6.8769</v>
      </c>
      <c r="R1728" s="177">
        <v>3.9392</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44918</v>
      </c>
      <c r="E1731" s="177">
        <v>40.0351</v>
      </c>
      <c r="F1731" s="177">
        <v>-3.2818000000000001</v>
      </c>
      <c r="G1731" s="177">
        <v>1.2157</v>
      </c>
      <c r="H1731" s="177">
        <v>2.0065</v>
      </c>
      <c r="I1731" s="177">
        <v>4.8475000000000001</v>
      </c>
      <c r="J1731" s="177">
        <v>5.1025</v>
      </c>
      <c r="K1731" s="177">
        <v>5.9984000000000002</v>
      </c>
      <c r="L1731" s="177">
        <v>4.8563000000000001</v>
      </c>
      <c r="M1731" s="177">
        <v>2.8552</v>
      </c>
      <c r="N1731" s="177">
        <v>2.8818000000000001</v>
      </c>
      <c r="O1731" s="177">
        <v>5.0002000000000004</v>
      </c>
      <c r="P1731" s="177">
        <v>4.7145000000000001</v>
      </c>
      <c r="Q1731" s="177">
        <v>7.0403000000000002</v>
      </c>
      <c r="R1731" s="177">
        <v>2.7483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44918</v>
      </c>
      <c r="E1732" s="177">
        <v>43.390599999999999</v>
      </c>
      <c r="F1732" s="177">
        <v>-2.3552</v>
      </c>
      <c r="G1732" s="177">
        <v>2.1034000000000002</v>
      </c>
      <c r="H1732" s="177">
        <v>2.8856999999999999</v>
      </c>
      <c r="I1732" s="177">
        <v>5.7085999999999997</v>
      </c>
      <c r="J1732" s="177">
        <v>5.9595000000000002</v>
      </c>
      <c r="K1732" s="177">
        <v>6.8635000000000002</v>
      </c>
      <c r="L1732" s="177">
        <v>5.7293000000000003</v>
      </c>
      <c r="M1732" s="177">
        <v>3.7004000000000001</v>
      </c>
      <c r="N1732" s="177">
        <v>3.7574000000000001</v>
      </c>
      <c r="O1732" s="177">
        <v>5.9627999999999997</v>
      </c>
      <c r="P1732" s="177">
        <v>5.6596000000000002</v>
      </c>
      <c r="Q1732" s="177">
        <v>7.4608999999999996</v>
      </c>
      <c r="R1732" s="177">
        <v>3.6705999999999999</v>
      </c>
    </row>
    <row r="1733" spans="1:34" x14ac:dyDescent="0.3">
      <c r="A1733" s="173" t="s">
        <v>1266</v>
      </c>
      <c r="B1733" s="173" t="s">
        <v>1313</v>
      </c>
      <c r="C1733" s="173">
        <v>120718</v>
      </c>
      <c r="D1733" s="176">
        <v>44918</v>
      </c>
      <c r="E1733" s="177">
        <v>27.622</v>
      </c>
      <c r="F1733" s="177">
        <v>-0.39639999999999997</v>
      </c>
      <c r="G1733" s="177">
        <v>4.0537000000000001</v>
      </c>
      <c r="H1733" s="177">
        <v>5.6692999999999998</v>
      </c>
      <c r="I1733" s="177">
        <v>7.1361999999999997</v>
      </c>
      <c r="J1733" s="177">
        <v>6.9504999999999999</v>
      </c>
      <c r="K1733" s="177">
        <v>6.9595000000000002</v>
      </c>
      <c r="L1733" s="177">
        <v>6.6990999999999996</v>
      </c>
      <c r="M1733" s="177">
        <v>4.5781999999999998</v>
      </c>
      <c r="N1733" s="177">
        <v>4.4046000000000003</v>
      </c>
      <c r="O1733" s="177">
        <v>8.0805000000000007</v>
      </c>
      <c r="P1733" s="177">
        <v>5.3419999999999996</v>
      </c>
      <c r="Q1733" s="177">
        <v>7.3272000000000004</v>
      </c>
      <c r="R1733" s="177">
        <v>6.7324999999999999</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44918</v>
      </c>
      <c r="E1734" s="177">
        <v>26.307099999999998</v>
      </c>
      <c r="F1734" s="177">
        <v>-0.97119999999999995</v>
      </c>
      <c r="G1734" s="177">
        <v>3.4695999999999998</v>
      </c>
      <c r="H1734" s="177">
        <v>5.0591999999999997</v>
      </c>
      <c r="I1734" s="177">
        <v>6.5075000000000003</v>
      </c>
      <c r="J1734" s="177">
        <v>6.3224999999999998</v>
      </c>
      <c r="K1734" s="177">
        <v>6.3266</v>
      </c>
      <c r="L1734" s="177">
        <v>6.0613999999999999</v>
      </c>
      <c r="M1734" s="177">
        <v>3.9447999999999999</v>
      </c>
      <c r="N1734" s="177">
        <v>3.7673999999999999</v>
      </c>
      <c r="O1734" s="177">
        <v>7.4842000000000004</v>
      </c>
      <c r="P1734" s="177">
        <v>4.7946</v>
      </c>
      <c r="Q1734" s="177">
        <v>6.5374999999999996</v>
      </c>
      <c r="R1734" s="177">
        <v>6.0853000000000002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1.2929999999999916E-2</v>
      </c>
      <c r="G1735" s="179">
        <v>2.3775759999999999</v>
      </c>
      <c r="H1735" s="179">
        <v>3.4266580000000011</v>
      </c>
      <c r="I1735" s="179">
        <v>5.8619240000000001</v>
      </c>
      <c r="J1735" s="179">
        <v>6.464304000000002</v>
      </c>
      <c r="K1735" s="179">
        <v>8.3568839999999973</v>
      </c>
      <c r="L1735" s="179">
        <v>6.276489999999999</v>
      </c>
      <c r="M1735" s="179">
        <v>4.9313479999999998</v>
      </c>
      <c r="N1735" s="179">
        <v>4.5967166666666675</v>
      </c>
      <c r="O1735" s="179">
        <v>5.9170978260869571</v>
      </c>
      <c r="P1735" s="179">
        <v>6.0419547619047638</v>
      </c>
      <c r="Q1735" s="179">
        <v>7.0459739999999984</v>
      </c>
      <c r="R1735" s="179">
        <v>4.6618608695652179</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-0.47564999999999996</v>
      </c>
      <c r="G1736" s="179">
        <v>1.9436</v>
      </c>
      <c r="H1736" s="179">
        <v>2.7523</v>
      </c>
      <c r="I1736" s="179">
        <v>5.4409000000000001</v>
      </c>
      <c r="J1736" s="179">
        <v>6.0226500000000005</v>
      </c>
      <c r="K1736" s="179">
        <v>6.8524000000000003</v>
      </c>
      <c r="L1736" s="179">
        <v>5.9398</v>
      </c>
      <c r="M1736" s="179">
        <v>3.47675</v>
      </c>
      <c r="N1736" s="179">
        <v>3.5304500000000001</v>
      </c>
      <c r="O1736" s="179">
        <v>5.6994500000000006</v>
      </c>
      <c r="P1736" s="179">
        <v>6.3011999999999997</v>
      </c>
      <c r="Q1736" s="179">
        <v>7.3292000000000002</v>
      </c>
      <c r="R1736" s="179">
        <v>3.6973500000000001</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44918</v>
      </c>
      <c r="E1739" s="177">
        <v>49.644500000000001</v>
      </c>
      <c r="F1739" s="177">
        <v>-3.1109</v>
      </c>
      <c r="G1739" s="177">
        <v>-6.1802999999999999</v>
      </c>
      <c r="H1739" s="177">
        <v>-6.1985999999999999</v>
      </c>
      <c r="I1739" s="177">
        <v>-6.9722999999999997</v>
      </c>
      <c r="J1739" s="177">
        <v>-3.6356999999999999</v>
      </c>
      <c r="K1739" s="177">
        <v>-5.8817000000000004</v>
      </c>
      <c r="L1739" s="177">
        <v>10.0692</v>
      </c>
      <c r="M1739" s="177">
        <v>-2.5834999999999999</v>
      </c>
      <c r="N1739" s="177">
        <v>-9.1328999999999994</v>
      </c>
      <c r="O1739" s="177">
        <v>18.1616</v>
      </c>
      <c r="P1739" s="177">
        <v>2.2231999999999998</v>
      </c>
      <c r="Q1739" s="177">
        <v>10.750400000000001</v>
      </c>
      <c r="R1739" s="177">
        <v>17.839200000000002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44918</v>
      </c>
      <c r="E1740" s="177">
        <v>54.910600000000002</v>
      </c>
      <c r="F1740" s="177">
        <v>-3.1082000000000001</v>
      </c>
      <c r="G1740" s="177">
        <v>-6.1729000000000003</v>
      </c>
      <c r="H1740" s="177">
        <v>-6.1806000000000001</v>
      </c>
      <c r="I1740" s="177">
        <v>-6.9359000000000002</v>
      </c>
      <c r="J1740" s="177">
        <v>-3.5539000000000001</v>
      </c>
      <c r="K1740" s="177">
        <v>-5.6425999999999998</v>
      </c>
      <c r="L1740" s="177">
        <v>10.67</v>
      </c>
      <c r="M1740" s="177">
        <v>-1.8144</v>
      </c>
      <c r="N1740" s="177">
        <v>-8.1753</v>
      </c>
      <c r="O1740" s="177">
        <v>19.444299999999998</v>
      </c>
      <c r="P1740" s="177">
        <v>3.3816999999999999</v>
      </c>
      <c r="Q1740" s="177">
        <v>15.2919</v>
      </c>
      <c r="R1740" s="177">
        <v>19.049299999999999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44918</v>
      </c>
      <c r="E1741" s="177">
        <v>69.22</v>
      </c>
      <c r="F1741" s="177">
        <v>-2.6442000000000001</v>
      </c>
      <c r="G1741" s="177">
        <v>-4.8521999999999998</v>
      </c>
      <c r="H1741" s="177">
        <v>-4.5373000000000001</v>
      </c>
      <c r="I1741" s="177">
        <v>-4.7213000000000003</v>
      </c>
      <c r="J1741" s="177">
        <v>-3.0939000000000001</v>
      </c>
      <c r="K1741" s="177">
        <v>-2.7399</v>
      </c>
      <c r="L1741" s="177">
        <v>13.1046</v>
      </c>
      <c r="M1741" s="177">
        <v>3.7936999999999999</v>
      </c>
      <c r="N1741" s="177">
        <v>3.6848000000000001</v>
      </c>
      <c r="O1741" s="177">
        <v>27.013000000000002</v>
      </c>
      <c r="P1741" s="177">
        <v>17.690000000000001</v>
      </c>
      <c r="Q1741" s="177">
        <v>23.773</v>
      </c>
      <c r="R1741" s="177">
        <v>28.715699999999998</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44918</v>
      </c>
      <c r="E1742" s="177">
        <v>61.63</v>
      </c>
      <c r="F1742" s="177">
        <v>-2.6381999999999999</v>
      </c>
      <c r="G1742" s="177">
        <v>-4.8625999999999996</v>
      </c>
      <c r="H1742" s="177">
        <v>-4.5532000000000004</v>
      </c>
      <c r="I1742" s="177">
        <v>-4.7596999999999996</v>
      </c>
      <c r="J1742" s="177">
        <v>-3.1888000000000001</v>
      </c>
      <c r="K1742" s="177">
        <v>-3.0518000000000001</v>
      </c>
      <c r="L1742" s="177">
        <v>12.3405</v>
      </c>
      <c r="M1742" s="177">
        <v>2.6996000000000002</v>
      </c>
      <c r="N1742" s="177">
        <v>2.2056</v>
      </c>
      <c r="O1742" s="177">
        <v>25.007000000000001</v>
      </c>
      <c r="P1742" s="177">
        <v>16.038799999999998</v>
      </c>
      <c r="Q1742" s="177">
        <v>22.198399999999999</v>
      </c>
      <c r="R1742" s="177">
        <v>26.785599999999999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1988</v>
      </c>
      <c r="C1743" s="173">
        <v>145678</v>
      </c>
      <c r="D1743" s="176">
        <v>44918</v>
      </c>
      <c r="E1743" s="177">
        <v>27.59</v>
      </c>
      <c r="F1743" s="177">
        <v>-2.9205000000000001</v>
      </c>
      <c r="G1743" s="177">
        <v>-5.7397</v>
      </c>
      <c r="H1743" s="177">
        <v>-5.4813000000000001</v>
      </c>
      <c r="I1743" s="177">
        <v>-6.1883999999999997</v>
      </c>
      <c r="J1743" s="177">
        <v>-4.9931000000000001</v>
      </c>
      <c r="K1743" s="177">
        <v>-4.6318999999999999</v>
      </c>
      <c r="L1743" s="177">
        <v>15.8757</v>
      </c>
      <c r="M1743" s="177">
        <v>0.84060000000000001</v>
      </c>
      <c r="N1743" s="177">
        <v>-1.2526999999999999</v>
      </c>
      <c r="O1743" s="177">
        <v>37.951500000000003</v>
      </c>
      <c r="P1743" s="177"/>
      <c r="Q1743" s="177">
        <v>28.769200000000001</v>
      </c>
      <c r="R1743" s="177">
        <v>30.502400000000002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1989</v>
      </c>
      <c r="C1744" s="173">
        <v>145677</v>
      </c>
      <c r="D1744" s="176">
        <v>44918</v>
      </c>
      <c r="E1744" s="177">
        <v>25.69</v>
      </c>
      <c r="F1744" s="177">
        <v>-2.9466999999999999</v>
      </c>
      <c r="G1744" s="177">
        <v>-5.7594000000000003</v>
      </c>
      <c r="H1744" s="177">
        <v>-5.5167000000000002</v>
      </c>
      <c r="I1744" s="177">
        <v>-6.2751000000000001</v>
      </c>
      <c r="J1744" s="177">
        <v>-5.1329000000000002</v>
      </c>
      <c r="K1744" s="177">
        <v>-5.1329000000000002</v>
      </c>
      <c r="L1744" s="177">
        <v>14.7387</v>
      </c>
      <c r="M1744" s="177">
        <v>-0.50349999999999995</v>
      </c>
      <c r="N1744" s="177">
        <v>-2.9466999999999999</v>
      </c>
      <c r="O1744" s="177">
        <v>35.5777</v>
      </c>
      <c r="P1744" s="177"/>
      <c r="Q1744" s="177">
        <v>26.500299999999999</v>
      </c>
      <c r="R1744" s="177">
        <v>28.2864</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44918</v>
      </c>
      <c r="E1745" s="177">
        <v>25.38</v>
      </c>
      <c r="F1745" s="177">
        <v>-2.8702999999999999</v>
      </c>
      <c r="G1745" s="177">
        <v>-5.6856</v>
      </c>
      <c r="H1745" s="177">
        <v>-5.3338000000000001</v>
      </c>
      <c r="I1745" s="177">
        <v>-5.3691000000000004</v>
      </c>
      <c r="J1745" s="177">
        <v>-3.7907999999999999</v>
      </c>
      <c r="K1745" s="177">
        <v>-4.0453999999999999</v>
      </c>
      <c r="L1745" s="177">
        <v>13.253</v>
      </c>
      <c r="M1745" s="177">
        <v>1.7234</v>
      </c>
      <c r="N1745" s="177">
        <v>6.3704999999999998</v>
      </c>
      <c r="O1745" s="177">
        <v>38.667299999999997</v>
      </c>
      <c r="P1745" s="177"/>
      <c r="Q1745" s="177">
        <v>27.330400000000001</v>
      </c>
      <c r="R1745" s="177">
        <v>36.759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44918</v>
      </c>
      <c r="E1746" s="177">
        <v>23.74</v>
      </c>
      <c r="F1746" s="177">
        <v>-2.8641999999999999</v>
      </c>
      <c r="G1746" s="177">
        <v>-5.6814</v>
      </c>
      <c r="H1746" s="177">
        <v>-5.3429000000000002</v>
      </c>
      <c r="I1746" s="177">
        <v>-5.4183000000000003</v>
      </c>
      <c r="J1746" s="177">
        <v>-3.9255</v>
      </c>
      <c r="K1746" s="177">
        <v>-4.4283000000000001</v>
      </c>
      <c r="L1746" s="177">
        <v>12.3521</v>
      </c>
      <c r="M1746" s="177">
        <v>0.46550000000000002</v>
      </c>
      <c r="N1746" s="177">
        <v>4.5815000000000001</v>
      </c>
      <c r="O1746" s="177">
        <v>36.287999999999997</v>
      </c>
      <c r="P1746" s="177"/>
      <c r="Q1746" s="177">
        <v>25.142900000000001</v>
      </c>
      <c r="R1746" s="177">
        <v>34.413400000000003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44918</v>
      </c>
      <c r="E1747" s="177">
        <v>116.018</v>
      </c>
      <c r="F1747" s="177">
        <v>-2.8195000000000001</v>
      </c>
      <c r="G1747" s="177">
        <v>-5.9645999999999999</v>
      </c>
      <c r="H1747" s="177">
        <v>-5.7009999999999996</v>
      </c>
      <c r="I1747" s="177">
        <v>-5.8647</v>
      </c>
      <c r="J1747" s="177">
        <v>-3.6907000000000001</v>
      </c>
      <c r="K1747" s="177">
        <v>-5.7904999999999998</v>
      </c>
      <c r="L1747" s="177">
        <v>11.508599999999999</v>
      </c>
      <c r="M1747" s="177">
        <v>-0.83930000000000005</v>
      </c>
      <c r="N1747" s="177">
        <v>-0.57079999999999997</v>
      </c>
      <c r="O1747" s="177">
        <v>28.8749</v>
      </c>
      <c r="P1747" s="177">
        <v>9.8046000000000006</v>
      </c>
      <c r="Q1747" s="177">
        <v>20.8431</v>
      </c>
      <c r="R1747" s="177">
        <v>25.840499999999999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44918</v>
      </c>
      <c r="E1748" s="177">
        <v>108.008</v>
      </c>
      <c r="F1748" s="177">
        <v>-2.8216000000000001</v>
      </c>
      <c r="G1748" s="177">
        <v>-5.9721000000000002</v>
      </c>
      <c r="H1748" s="177">
        <v>-5.7176</v>
      </c>
      <c r="I1748" s="177">
        <v>-5.8975</v>
      </c>
      <c r="J1748" s="177">
        <v>-3.7618999999999998</v>
      </c>
      <c r="K1748" s="177">
        <v>-6.0015000000000001</v>
      </c>
      <c r="L1748" s="177">
        <v>11.0063</v>
      </c>
      <c r="M1748" s="177">
        <v>-1.5127999999999999</v>
      </c>
      <c r="N1748" s="177">
        <v>-1.4641999999999999</v>
      </c>
      <c r="O1748" s="177">
        <v>27.732299999999999</v>
      </c>
      <c r="P1748" s="177">
        <v>8.9329999999999998</v>
      </c>
      <c r="Q1748" s="177">
        <v>16.550999999999998</v>
      </c>
      <c r="R1748" s="177">
        <v>24.723500000000001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44918</v>
      </c>
      <c r="E1749" s="177">
        <v>25.957999999999998</v>
      </c>
      <c r="F1749" s="177">
        <v>-3.0874999999999999</v>
      </c>
      <c r="G1749" s="177">
        <v>-5.6140999999999996</v>
      </c>
      <c r="H1749" s="177">
        <v>-5.2938999999999998</v>
      </c>
      <c r="I1749" s="177">
        <v>-5.8845000000000001</v>
      </c>
      <c r="J1749" s="177">
        <v>-3.6844999999999999</v>
      </c>
      <c r="K1749" s="177">
        <v>-3.2896999999999998</v>
      </c>
      <c r="L1749" s="177">
        <v>16.013400000000001</v>
      </c>
      <c r="M1749" s="177">
        <v>3.5049000000000001</v>
      </c>
      <c r="N1749" s="177">
        <v>1.5929</v>
      </c>
      <c r="O1749" s="177">
        <v>33.221499999999999</v>
      </c>
      <c r="P1749" s="177"/>
      <c r="Q1749" s="177">
        <v>27.897300000000001</v>
      </c>
      <c r="R1749" s="177">
        <v>31.8401</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44918</v>
      </c>
      <c r="E1750" s="177">
        <v>24.396000000000001</v>
      </c>
      <c r="F1750" s="177">
        <v>-3.0943000000000001</v>
      </c>
      <c r="G1750" s="177">
        <v>-5.6284000000000001</v>
      </c>
      <c r="H1750" s="177">
        <v>-5.3243999999999998</v>
      </c>
      <c r="I1750" s="177">
        <v>-5.9448999999999996</v>
      </c>
      <c r="J1750" s="177">
        <v>-3.8201999999999998</v>
      </c>
      <c r="K1750" s="177">
        <v>-3.6911</v>
      </c>
      <c r="L1750" s="177">
        <v>15.048299999999999</v>
      </c>
      <c r="M1750" s="177">
        <v>2.1865000000000001</v>
      </c>
      <c r="N1750" s="177">
        <v>-0.13100000000000001</v>
      </c>
      <c r="O1750" s="177">
        <v>31.067900000000002</v>
      </c>
      <c r="P1750" s="177"/>
      <c r="Q1750" s="177">
        <v>25.866199999999999</v>
      </c>
      <c r="R1750" s="177">
        <v>29.670300000000001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44918</v>
      </c>
      <c r="E1751" s="177">
        <v>91.572900000000004</v>
      </c>
      <c r="F1751" s="177">
        <v>-3.1059000000000001</v>
      </c>
      <c r="G1751" s="177">
        <v>-6.2538999999999998</v>
      </c>
      <c r="H1751" s="177">
        <v>-6.2057000000000002</v>
      </c>
      <c r="I1751" s="177">
        <v>-6.3346999999999998</v>
      </c>
      <c r="J1751" s="177">
        <v>-3.1677</v>
      </c>
      <c r="K1751" s="177">
        <v>-2.3401000000000001</v>
      </c>
      <c r="L1751" s="177">
        <v>17.290500000000002</v>
      </c>
      <c r="M1751" s="177">
        <v>4.8015999999999996</v>
      </c>
      <c r="N1751" s="177">
        <v>2.3248000000000002</v>
      </c>
      <c r="O1751" s="177">
        <v>23.100899999999999</v>
      </c>
      <c r="P1751" s="177">
        <v>7.7328000000000001</v>
      </c>
      <c r="Q1751" s="177">
        <v>13.9541</v>
      </c>
      <c r="R1751" s="177">
        <v>26.503699999999998</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44918</v>
      </c>
      <c r="E1752" s="177">
        <v>101.41540000000001</v>
      </c>
      <c r="F1752" s="177">
        <v>-3.1036000000000001</v>
      </c>
      <c r="G1752" s="177">
        <v>-6.2470999999999997</v>
      </c>
      <c r="H1752" s="177">
        <v>-6.1901999999999999</v>
      </c>
      <c r="I1752" s="177">
        <v>-6.3048999999999999</v>
      </c>
      <c r="J1752" s="177">
        <v>-3.1025999999999998</v>
      </c>
      <c r="K1752" s="177">
        <v>-2.1423999999999999</v>
      </c>
      <c r="L1752" s="177">
        <v>17.768000000000001</v>
      </c>
      <c r="M1752" s="177">
        <v>5.4455999999999998</v>
      </c>
      <c r="N1752" s="177">
        <v>3.1690999999999998</v>
      </c>
      <c r="O1752" s="177">
        <v>24.138200000000001</v>
      </c>
      <c r="P1752" s="177">
        <v>8.7548999999999992</v>
      </c>
      <c r="Q1752" s="177">
        <v>19.4544</v>
      </c>
      <c r="R1752" s="177">
        <v>27.5566</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44918</v>
      </c>
      <c r="E1753" s="177">
        <v>83.384</v>
      </c>
      <c r="F1753" s="177">
        <v>-3.6223999999999998</v>
      </c>
      <c r="G1753" s="177">
        <v>-6.3375000000000004</v>
      </c>
      <c r="H1753" s="177">
        <v>-6.3406000000000002</v>
      </c>
      <c r="I1753" s="177">
        <v>-7.2346000000000004</v>
      </c>
      <c r="J1753" s="177">
        <v>-3.9399000000000002</v>
      </c>
      <c r="K1753" s="177">
        <v>-0.79710000000000003</v>
      </c>
      <c r="L1753" s="177">
        <v>20.117000000000001</v>
      </c>
      <c r="M1753" s="177">
        <v>6.7370000000000001</v>
      </c>
      <c r="N1753" s="177">
        <v>1.8480000000000001</v>
      </c>
      <c r="O1753" s="177">
        <v>26.652200000000001</v>
      </c>
      <c r="P1753" s="177">
        <v>11.4999</v>
      </c>
      <c r="Q1753" s="177">
        <v>18.054400000000001</v>
      </c>
      <c r="R1753" s="177">
        <v>30.7852</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44918</v>
      </c>
      <c r="E1754" s="177">
        <v>75.048000000000002</v>
      </c>
      <c r="F1754" s="177">
        <v>-3.6265000000000001</v>
      </c>
      <c r="G1754" s="177">
        <v>-6.3456999999999999</v>
      </c>
      <c r="H1754" s="177">
        <v>-6.3586</v>
      </c>
      <c r="I1754" s="177">
        <v>-7.2679999999999998</v>
      </c>
      <c r="J1754" s="177">
        <v>-4.0122999999999998</v>
      </c>
      <c r="K1754" s="177">
        <v>-1.0468999999999999</v>
      </c>
      <c r="L1754" s="177">
        <v>19.516500000000001</v>
      </c>
      <c r="M1754" s="177">
        <v>5.9341999999999997</v>
      </c>
      <c r="N1754" s="177">
        <v>0.82899999999999996</v>
      </c>
      <c r="O1754" s="177">
        <v>25.401599999999998</v>
      </c>
      <c r="P1754" s="177">
        <v>10.2597</v>
      </c>
      <c r="Q1754" s="177">
        <v>14.662000000000001</v>
      </c>
      <c r="R1754" s="177">
        <v>29.502400000000002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2061</v>
      </c>
      <c r="C1757" s="173">
        <v>151130</v>
      </c>
      <c r="D1757" s="176">
        <v>44918</v>
      </c>
      <c r="E1757" s="177">
        <v>48.590299999999999</v>
      </c>
      <c r="F1757" s="177">
        <v>-3.5112000000000001</v>
      </c>
      <c r="G1757" s="177">
        <v>-6.5523999999999996</v>
      </c>
      <c r="H1757" s="177">
        <v>-6.5726000000000004</v>
      </c>
      <c r="I1757" s="177">
        <v>-6.9635999999999996</v>
      </c>
      <c r="J1757" s="177">
        <v>-4.7549999999999999</v>
      </c>
      <c r="K1757" s="177">
        <v>-4.9653</v>
      </c>
      <c r="L1757" s="177">
        <v>14.1877</v>
      </c>
      <c r="M1757" s="177">
        <v>0.97519999999999996</v>
      </c>
      <c r="N1757" s="177">
        <v>0.73029999999999995</v>
      </c>
      <c r="O1757" s="177">
        <v>27.432500000000001</v>
      </c>
      <c r="P1757" s="177">
        <v>10.648999999999999</v>
      </c>
      <c r="Q1757" s="177">
        <v>20.1236</v>
      </c>
      <c r="R1757" s="177">
        <v>33.607500000000002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2062</v>
      </c>
      <c r="C1758" s="173">
        <v>151133</v>
      </c>
      <c r="D1758" s="176">
        <v>44918</v>
      </c>
      <c r="E1758" s="177">
        <v>44.895000000000003</v>
      </c>
      <c r="F1758" s="177">
        <v>-3.5141</v>
      </c>
      <c r="G1758" s="177">
        <v>-6.5606</v>
      </c>
      <c r="H1758" s="177">
        <v>-6.5917000000000003</v>
      </c>
      <c r="I1758" s="177">
        <v>-7.0015999999999998</v>
      </c>
      <c r="J1758" s="177">
        <v>-4.8384999999999998</v>
      </c>
      <c r="K1758" s="177">
        <v>-5.2187999999999999</v>
      </c>
      <c r="L1758" s="177">
        <v>13.5806</v>
      </c>
      <c r="M1758" s="177">
        <v>0.1673</v>
      </c>
      <c r="N1758" s="177">
        <v>-0.34179999999999999</v>
      </c>
      <c r="O1758" s="177">
        <v>26.0563</v>
      </c>
      <c r="P1758" s="177">
        <v>9.4787999999999997</v>
      </c>
      <c r="Q1758" s="177">
        <v>19.026599999999998</v>
      </c>
      <c r="R1758" s="177">
        <v>32.190399999999997</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44918</v>
      </c>
      <c r="E1759" s="177">
        <v>52</v>
      </c>
      <c r="F1759" s="177">
        <v>-2.64</v>
      </c>
      <c r="G1759" s="177">
        <v>-5.0575000000000001</v>
      </c>
      <c r="H1759" s="177">
        <v>-5.1959999999999997</v>
      </c>
      <c r="I1759" s="177">
        <v>-5.1959999999999997</v>
      </c>
      <c r="J1759" s="177">
        <v>-3.9350000000000001</v>
      </c>
      <c r="K1759" s="177">
        <v>-3.5787</v>
      </c>
      <c r="L1759" s="177">
        <v>10.8506</v>
      </c>
      <c r="M1759" s="177">
        <v>5.6052</v>
      </c>
      <c r="N1759" s="177">
        <v>2.8277999999999999</v>
      </c>
      <c r="O1759" s="177">
        <v>26.932200000000002</v>
      </c>
      <c r="P1759" s="177">
        <v>11.335100000000001</v>
      </c>
      <c r="Q1759" s="177">
        <v>11.463100000000001</v>
      </c>
      <c r="R1759" s="177">
        <v>29.5152</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44918</v>
      </c>
      <c r="E1760" s="177">
        <v>56.76</v>
      </c>
      <c r="F1760" s="177">
        <v>-2.6415000000000002</v>
      </c>
      <c r="G1760" s="177">
        <v>-5.0518999999999998</v>
      </c>
      <c r="H1760" s="177">
        <v>-5.1628999999999996</v>
      </c>
      <c r="I1760" s="177">
        <v>-5.1628999999999996</v>
      </c>
      <c r="J1760" s="177">
        <v>-3.8454999999999999</v>
      </c>
      <c r="K1760" s="177">
        <v>-3.2885</v>
      </c>
      <c r="L1760" s="177">
        <v>11.534700000000001</v>
      </c>
      <c r="M1760" s="177">
        <v>6.6315999999999997</v>
      </c>
      <c r="N1760" s="177">
        <v>4.2041000000000004</v>
      </c>
      <c r="O1760" s="177">
        <v>28.7607</v>
      </c>
      <c r="P1760" s="177">
        <v>12.720800000000001</v>
      </c>
      <c r="Q1760" s="177">
        <v>16.572199999999999</v>
      </c>
      <c r="R1760" s="177">
        <v>31.308</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44918</v>
      </c>
      <c r="E1761" s="177">
        <v>17.53</v>
      </c>
      <c r="F1761" s="177">
        <v>-3.6812999999999998</v>
      </c>
      <c r="G1761" s="177">
        <v>-6.6559999999999997</v>
      </c>
      <c r="H1761" s="177">
        <v>-6.6559999999999997</v>
      </c>
      <c r="I1761" s="177">
        <v>-8.4116999999999997</v>
      </c>
      <c r="J1761" s="177">
        <v>-5.9044999999999996</v>
      </c>
      <c r="K1761" s="177">
        <v>-6.8544</v>
      </c>
      <c r="L1761" s="177">
        <v>12.6607</v>
      </c>
      <c r="M1761" s="177">
        <v>1.9779</v>
      </c>
      <c r="N1761" s="177">
        <v>1.1540999999999999</v>
      </c>
      <c r="O1761" s="177">
        <v>25.466999999999999</v>
      </c>
      <c r="P1761" s="177">
        <v>9.5591000000000008</v>
      </c>
      <c r="Q1761" s="177">
        <v>10.725300000000001</v>
      </c>
      <c r="R1761" s="177">
        <v>29.518799999999999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44918</v>
      </c>
      <c r="E1762" s="177">
        <v>19.079999999999998</v>
      </c>
      <c r="F1762" s="177">
        <v>-3.6850000000000001</v>
      </c>
      <c r="G1762" s="177">
        <v>-6.6536</v>
      </c>
      <c r="H1762" s="177">
        <v>-6.6536</v>
      </c>
      <c r="I1762" s="177">
        <v>-8.4013000000000009</v>
      </c>
      <c r="J1762" s="177">
        <v>-5.8243</v>
      </c>
      <c r="K1762" s="177">
        <v>-6.6078999999999999</v>
      </c>
      <c r="L1762" s="177">
        <v>13.234400000000001</v>
      </c>
      <c r="M1762" s="177">
        <v>2.7464</v>
      </c>
      <c r="N1762" s="177">
        <v>2.1413000000000002</v>
      </c>
      <c r="O1762" s="177">
        <v>26.722100000000001</v>
      </c>
      <c r="P1762" s="177">
        <v>11.1309</v>
      </c>
      <c r="Q1762" s="177">
        <v>12.4412</v>
      </c>
      <c r="R1762" s="177">
        <v>30.7546</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44918</v>
      </c>
      <c r="E1763" s="177">
        <v>21.518000000000001</v>
      </c>
      <c r="F1763" s="177">
        <v>-3.2507999999999999</v>
      </c>
      <c r="G1763" s="177">
        <v>-5.9199000000000002</v>
      </c>
      <c r="H1763" s="177">
        <v>-5.1109</v>
      </c>
      <c r="I1763" s="177">
        <v>-5.6890000000000001</v>
      </c>
      <c r="J1763" s="177">
        <v>-2.9234</v>
      </c>
      <c r="K1763" s="177">
        <v>-5.7756999999999996</v>
      </c>
      <c r="L1763" s="177">
        <v>11.2041</v>
      </c>
      <c r="M1763" s="177">
        <v>-0.79300000000000004</v>
      </c>
      <c r="N1763" s="177">
        <v>-4.9138000000000002</v>
      </c>
      <c r="O1763" s="177"/>
      <c r="P1763" s="177"/>
      <c r="Q1763" s="177">
        <v>31.1312</v>
      </c>
      <c r="R1763" s="177">
        <v>20.864699999999999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44918</v>
      </c>
      <c r="E1764" s="177">
        <v>20.446999999999999</v>
      </c>
      <c r="F1764" s="177">
        <v>-3.2597999999999998</v>
      </c>
      <c r="G1764" s="177">
        <v>-5.9345999999999997</v>
      </c>
      <c r="H1764" s="177">
        <v>-5.1402999999999999</v>
      </c>
      <c r="I1764" s="177">
        <v>-5.7481</v>
      </c>
      <c r="J1764" s="177">
        <v>-3.0533999999999999</v>
      </c>
      <c r="K1764" s="177">
        <v>-6.1590999999999996</v>
      </c>
      <c r="L1764" s="177">
        <v>10.2859</v>
      </c>
      <c r="M1764" s="177">
        <v>-2.0268000000000002</v>
      </c>
      <c r="N1764" s="177">
        <v>-6.4638999999999998</v>
      </c>
      <c r="O1764" s="177"/>
      <c r="P1764" s="177"/>
      <c r="Q1764" s="177">
        <v>28.784700000000001</v>
      </c>
      <c r="R1764" s="177">
        <v>18.749199999999998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44918</v>
      </c>
      <c r="E1765" s="177">
        <v>22.27</v>
      </c>
      <c r="F1765" s="177">
        <v>-2.6661000000000001</v>
      </c>
      <c r="G1765" s="177">
        <v>-5.5155000000000003</v>
      </c>
      <c r="H1765" s="177">
        <v>-5.3951000000000002</v>
      </c>
      <c r="I1765" s="177">
        <v>-5.9941000000000004</v>
      </c>
      <c r="J1765" s="177">
        <v>-3.5931000000000002</v>
      </c>
      <c r="K1765" s="177">
        <v>-2.5383</v>
      </c>
      <c r="L1765" s="177">
        <v>15.8689</v>
      </c>
      <c r="M1765" s="177">
        <v>3.1496</v>
      </c>
      <c r="N1765" s="177">
        <v>-0.31330000000000002</v>
      </c>
      <c r="O1765" s="177">
        <v>27.332100000000001</v>
      </c>
      <c r="P1765" s="177"/>
      <c r="Q1765" s="177">
        <v>21.2758</v>
      </c>
      <c r="R1765" s="177">
        <v>28.248100000000001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44918</v>
      </c>
      <c r="E1766" s="177">
        <v>20.83</v>
      </c>
      <c r="F1766" s="177">
        <v>-2.6636000000000002</v>
      </c>
      <c r="G1766" s="177">
        <v>-5.5328999999999997</v>
      </c>
      <c r="H1766" s="177">
        <v>-5.4042000000000003</v>
      </c>
      <c r="I1766" s="177">
        <v>-6.0865999999999998</v>
      </c>
      <c r="J1766" s="177">
        <v>-3.7431000000000001</v>
      </c>
      <c r="K1766" s="177">
        <v>-2.9357000000000002</v>
      </c>
      <c r="L1766" s="177">
        <v>15.019299999999999</v>
      </c>
      <c r="M1766" s="177">
        <v>1.9579</v>
      </c>
      <c r="N1766" s="177">
        <v>-1.8841000000000001</v>
      </c>
      <c r="O1766" s="177">
        <v>25.3474</v>
      </c>
      <c r="P1766" s="177"/>
      <c r="Q1766" s="177">
        <v>19.3383</v>
      </c>
      <c r="R1766" s="177">
        <v>26.194600000000001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44918</v>
      </c>
      <c r="E1767" s="177">
        <v>14.4795</v>
      </c>
      <c r="F1767" s="177">
        <v>-3.2170999999999998</v>
      </c>
      <c r="G1767" s="177">
        <v>-6.6795999999999998</v>
      </c>
      <c r="H1767" s="177">
        <v>-6.5766</v>
      </c>
      <c r="I1767" s="177">
        <v>-6.8014999999999999</v>
      </c>
      <c r="J1767" s="177">
        <v>-5.4782999999999999</v>
      </c>
      <c r="K1767" s="177">
        <v>-3.7907000000000002</v>
      </c>
      <c r="L1767" s="177">
        <v>15.013400000000001</v>
      </c>
      <c r="M1767" s="177">
        <v>2.6652999999999998</v>
      </c>
      <c r="N1767" s="177">
        <v>-6.7408999999999999</v>
      </c>
      <c r="O1767" s="177"/>
      <c r="P1767" s="177"/>
      <c r="Q1767" s="177">
        <v>13.872400000000001</v>
      </c>
      <c r="R1767" s="177">
        <v>13.506500000000001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44918</v>
      </c>
      <c r="E1768" s="177">
        <v>13.611599999999999</v>
      </c>
      <c r="F1768" s="177">
        <v>-3.2222</v>
      </c>
      <c r="G1768" s="177">
        <v>-6.6932</v>
      </c>
      <c r="H1768" s="177">
        <v>-6.6079999999999997</v>
      </c>
      <c r="I1768" s="177">
        <v>-6.8643000000000001</v>
      </c>
      <c r="J1768" s="177">
        <v>-5.6158999999999999</v>
      </c>
      <c r="K1768" s="177">
        <v>-4.2590000000000003</v>
      </c>
      <c r="L1768" s="177">
        <v>13.8436</v>
      </c>
      <c r="M1768" s="177">
        <v>1.0932999999999999</v>
      </c>
      <c r="N1768" s="177">
        <v>-8.6623000000000001</v>
      </c>
      <c r="O1768" s="177"/>
      <c r="P1768" s="177"/>
      <c r="Q1768" s="177">
        <v>11.428699999999999</v>
      </c>
      <c r="R1768" s="177">
        <v>11.0945</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44918</v>
      </c>
      <c r="E1769" s="177">
        <v>157.62200000000001</v>
      </c>
      <c r="F1769" s="177">
        <v>-2.3595000000000002</v>
      </c>
      <c r="G1769" s="177">
        <v>-4.7670000000000003</v>
      </c>
      <c r="H1769" s="177">
        <v>-4.5490000000000004</v>
      </c>
      <c r="I1769" s="177">
        <v>-5.1264000000000003</v>
      </c>
      <c r="J1769" s="177">
        <v>-3.2050000000000001</v>
      </c>
      <c r="K1769" s="177">
        <v>-5.5957999999999997</v>
      </c>
      <c r="L1769" s="177">
        <v>9.2253000000000007</v>
      </c>
      <c r="M1769" s="177">
        <v>-1.6369</v>
      </c>
      <c r="N1769" s="177">
        <v>-4.4593999999999996</v>
      </c>
      <c r="O1769" s="177">
        <v>30.1068</v>
      </c>
      <c r="P1769" s="177">
        <v>13.6036</v>
      </c>
      <c r="Q1769" s="177">
        <v>16.7178</v>
      </c>
      <c r="R1769" s="177">
        <v>28.604199999999999</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44918</v>
      </c>
      <c r="E1770" s="177">
        <v>179.37700000000001</v>
      </c>
      <c r="F1770" s="177">
        <v>-2.3565</v>
      </c>
      <c r="G1770" s="177">
        <v>-4.7564000000000002</v>
      </c>
      <c r="H1770" s="177">
        <v>-4.5247000000000002</v>
      </c>
      <c r="I1770" s="177">
        <v>-5.0780000000000003</v>
      </c>
      <c r="J1770" s="177">
        <v>-3.1006999999999998</v>
      </c>
      <c r="K1770" s="177">
        <v>-5.2839999999999998</v>
      </c>
      <c r="L1770" s="177">
        <v>9.9520999999999997</v>
      </c>
      <c r="M1770" s="177">
        <v>-0.61560000000000004</v>
      </c>
      <c r="N1770" s="177">
        <v>-3.1196000000000002</v>
      </c>
      <c r="O1770" s="177">
        <v>31.977900000000002</v>
      </c>
      <c r="P1770" s="177">
        <v>15.175000000000001</v>
      </c>
      <c r="Q1770" s="177">
        <v>19.454699999999999</v>
      </c>
      <c r="R1770" s="177">
        <v>30.458200000000001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44918</v>
      </c>
      <c r="E1771" s="177">
        <v>88.665099999999995</v>
      </c>
      <c r="F1771" s="177">
        <v>-3.4251999999999998</v>
      </c>
      <c r="G1771" s="177">
        <v>-6.5167999999999999</v>
      </c>
      <c r="H1771" s="177">
        <v>-6.3848000000000003</v>
      </c>
      <c r="I1771" s="177">
        <v>-6.7080000000000002</v>
      </c>
      <c r="J1771" s="177">
        <v>-4.4965000000000002</v>
      </c>
      <c r="K1771" s="177">
        <v>-2.7715999999999998</v>
      </c>
      <c r="L1771" s="177">
        <v>17.765699999999999</v>
      </c>
      <c r="M1771" s="177">
        <v>5.5288000000000004</v>
      </c>
      <c r="N1771" s="177">
        <v>5.1355000000000004</v>
      </c>
      <c r="O1771" s="177">
        <v>32.714599999999997</v>
      </c>
      <c r="P1771" s="177">
        <v>13.302300000000001</v>
      </c>
      <c r="Q1771" s="177">
        <v>19.453600000000002</v>
      </c>
      <c r="R1771" s="177">
        <v>34.903500000000001</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44918</v>
      </c>
      <c r="E1772" s="177">
        <v>97.339100000000002</v>
      </c>
      <c r="F1772" s="177">
        <v>-3.4222999999999999</v>
      </c>
      <c r="G1772" s="177">
        <v>-6.5084</v>
      </c>
      <c r="H1772" s="177">
        <v>-6.3654000000000002</v>
      </c>
      <c r="I1772" s="177">
        <v>-6.6712999999999996</v>
      </c>
      <c r="J1772" s="177">
        <v>-4.4199000000000002</v>
      </c>
      <c r="K1772" s="177">
        <v>-2.5388000000000002</v>
      </c>
      <c r="L1772" s="177">
        <v>18.319800000000001</v>
      </c>
      <c r="M1772" s="177">
        <v>6.2866999999999997</v>
      </c>
      <c r="N1772" s="177">
        <v>6.1121999999999996</v>
      </c>
      <c r="O1772" s="177">
        <v>33.890599999999999</v>
      </c>
      <c r="P1772" s="177">
        <v>14.3895</v>
      </c>
      <c r="Q1772" s="177">
        <v>24.4222</v>
      </c>
      <c r="R1772" s="177">
        <v>36.122399999999999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44918</v>
      </c>
      <c r="E1775" s="177">
        <v>149.873782527342</v>
      </c>
      <c r="F1775" s="177">
        <v>-4.8224</v>
      </c>
      <c r="G1775" s="177">
        <v>-9.0710999999999995</v>
      </c>
      <c r="H1775" s="177">
        <v>-8.5214999999999996</v>
      </c>
      <c r="I1775" s="177">
        <v>-7.4433999999999996</v>
      </c>
      <c r="J1775" s="177">
        <v>-3.6888999999999998</v>
      </c>
      <c r="K1775" s="177">
        <v>-1.6969000000000001</v>
      </c>
      <c r="L1775" s="177">
        <v>20.9178</v>
      </c>
      <c r="M1775" s="177">
        <v>2.4921000000000002</v>
      </c>
      <c r="N1775" s="177">
        <v>3.0259</v>
      </c>
      <c r="O1775" s="177">
        <v>50.345300000000002</v>
      </c>
      <c r="P1775" s="177">
        <v>21.106300000000001</v>
      </c>
      <c r="Q1775" s="177">
        <v>10.884399999999999</v>
      </c>
      <c r="R1775" s="177">
        <v>39.539700000000003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44918</v>
      </c>
      <c r="E1776" s="177">
        <v>141.17310000000001</v>
      </c>
      <c r="F1776" s="177">
        <v>-4.8181000000000003</v>
      </c>
      <c r="G1776" s="177">
        <v>-9.0591000000000008</v>
      </c>
      <c r="H1776" s="177">
        <v>-8.4931999999999999</v>
      </c>
      <c r="I1776" s="177">
        <v>-7.3856000000000002</v>
      </c>
      <c r="J1776" s="177">
        <v>-3.5598000000000001</v>
      </c>
      <c r="K1776" s="177">
        <v>-1.3751</v>
      </c>
      <c r="L1776" s="177">
        <v>21.834399999999999</v>
      </c>
      <c r="M1776" s="177">
        <v>3.6444999999999999</v>
      </c>
      <c r="N1776" s="177">
        <v>4.6322999999999999</v>
      </c>
      <c r="O1776" s="177">
        <v>52.378399999999999</v>
      </c>
      <c r="P1776" s="177">
        <v>22.276900000000001</v>
      </c>
      <c r="Q1776" s="177">
        <v>15.3208</v>
      </c>
      <c r="R1776" s="177">
        <v>41.985199999999999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44918</v>
      </c>
      <c r="E1777" s="177">
        <v>122.57510000000001</v>
      </c>
      <c r="F1777" s="177">
        <v>-2.6920999999999999</v>
      </c>
      <c r="G1777" s="177">
        <v>-5.9150999999999998</v>
      </c>
      <c r="H1777" s="177">
        <v>-5.6310000000000002</v>
      </c>
      <c r="I1777" s="177">
        <v>-6.1376999999999997</v>
      </c>
      <c r="J1777" s="177">
        <v>-4.0503</v>
      </c>
      <c r="K1777" s="177">
        <v>-3.4592000000000001</v>
      </c>
      <c r="L1777" s="177">
        <v>16.094000000000001</v>
      </c>
      <c r="M1777" s="177">
        <v>9.3840000000000003</v>
      </c>
      <c r="N1777" s="177">
        <v>7.4652000000000003</v>
      </c>
      <c r="O1777" s="177">
        <v>28.614000000000001</v>
      </c>
      <c r="P1777" s="177">
        <v>13.094099999999999</v>
      </c>
      <c r="Q1777" s="177">
        <v>25.422599999999999</v>
      </c>
      <c r="R1777" s="177">
        <v>27.0014</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44918</v>
      </c>
      <c r="E1778" s="177">
        <v>109.7854</v>
      </c>
      <c r="F1778" s="177">
        <v>-2.6951000000000001</v>
      </c>
      <c r="G1778" s="177">
        <v>-5.9238</v>
      </c>
      <c r="H1778" s="177">
        <v>-5.6513999999999998</v>
      </c>
      <c r="I1778" s="177">
        <v>-6.1783999999999999</v>
      </c>
      <c r="J1778" s="177">
        <v>-4.1380999999999997</v>
      </c>
      <c r="K1778" s="177">
        <v>-3.7130999999999998</v>
      </c>
      <c r="L1778" s="177">
        <v>15.5017</v>
      </c>
      <c r="M1778" s="177">
        <v>8.5312999999999999</v>
      </c>
      <c r="N1778" s="177">
        <v>6.3402000000000003</v>
      </c>
      <c r="O1778" s="177">
        <v>27.227499999999999</v>
      </c>
      <c r="P1778" s="177">
        <v>11.8179</v>
      </c>
      <c r="Q1778" s="177">
        <v>19.745899999999999</v>
      </c>
      <c r="R1778" s="177">
        <v>25.677700000000002</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44918</v>
      </c>
      <c r="E1779" s="177">
        <v>143.97880000000001</v>
      </c>
      <c r="F1779" s="177">
        <v>-2.8254000000000001</v>
      </c>
      <c r="G1779" s="177">
        <v>-5.2443</v>
      </c>
      <c r="H1779" s="177">
        <v>-4.8826000000000001</v>
      </c>
      <c r="I1779" s="177">
        <v>-5.0922000000000001</v>
      </c>
      <c r="J1779" s="177">
        <v>-3.8780000000000001</v>
      </c>
      <c r="K1779" s="177">
        <v>-3.7416999999999998</v>
      </c>
      <c r="L1779" s="177">
        <v>14.152200000000001</v>
      </c>
      <c r="M1779" s="177">
        <v>8.2600000000000007E-2</v>
      </c>
      <c r="N1779" s="177">
        <v>-3.1042000000000001</v>
      </c>
      <c r="O1779" s="177">
        <v>24.792899999999999</v>
      </c>
      <c r="P1779" s="177">
        <v>4.8545999999999996</v>
      </c>
      <c r="Q1779" s="177">
        <v>16.103000000000002</v>
      </c>
      <c r="R1779" s="177">
        <v>25.216799999999999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44918</v>
      </c>
      <c r="E1780" s="177">
        <v>154.95099999999999</v>
      </c>
      <c r="F1780" s="177">
        <v>-2.8224</v>
      </c>
      <c r="G1780" s="177">
        <v>-5.2355</v>
      </c>
      <c r="H1780" s="177">
        <v>-4.8621999999999996</v>
      </c>
      <c r="I1780" s="177">
        <v>-5.0517000000000003</v>
      </c>
      <c r="J1780" s="177">
        <v>-3.7898999999999998</v>
      </c>
      <c r="K1780" s="177">
        <v>-3.4561999999999999</v>
      </c>
      <c r="L1780" s="177">
        <v>14.847899999999999</v>
      </c>
      <c r="M1780" s="177">
        <v>1.0092000000000001</v>
      </c>
      <c r="N1780" s="177">
        <v>-1.9177</v>
      </c>
      <c r="O1780" s="177">
        <v>26.123999999999999</v>
      </c>
      <c r="P1780" s="177">
        <v>5.8857999999999997</v>
      </c>
      <c r="Q1780" s="177">
        <v>16.238399999999999</v>
      </c>
      <c r="R1780" s="177">
        <v>26.618099999999998</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44918</v>
      </c>
      <c r="E1781" s="177">
        <v>24.614599999999999</v>
      </c>
      <c r="F1781" s="177">
        <v>-3.0123000000000002</v>
      </c>
      <c r="G1781" s="177">
        <v>-6.3250000000000002</v>
      </c>
      <c r="H1781" s="177">
        <v>-6.1504000000000003</v>
      </c>
      <c r="I1781" s="177">
        <v>-6.0389999999999997</v>
      </c>
      <c r="J1781" s="177">
        <v>-3.5916000000000001</v>
      </c>
      <c r="K1781" s="177">
        <v>0.36249999999999999</v>
      </c>
      <c r="L1781" s="177">
        <v>21.7285</v>
      </c>
      <c r="M1781" s="177">
        <v>14.340299999999999</v>
      </c>
      <c r="N1781" s="177">
        <v>7.7065000000000001</v>
      </c>
      <c r="O1781" s="177">
        <v>32.100900000000003</v>
      </c>
      <c r="P1781" s="177"/>
      <c r="Q1781" s="177">
        <v>24.4697</v>
      </c>
      <c r="R1781" s="177">
        <v>37.835999999999999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44918</v>
      </c>
      <c r="E1782" s="177">
        <v>22.761299999999999</v>
      </c>
      <c r="F1782" s="177">
        <v>-3.0175000000000001</v>
      </c>
      <c r="G1782" s="177">
        <v>-6.3413000000000004</v>
      </c>
      <c r="H1782" s="177">
        <v>-6.1908000000000003</v>
      </c>
      <c r="I1782" s="177">
        <v>-6.1161000000000003</v>
      </c>
      <c r="J1782" s="177">
        <v>-3.7541000000000002</v>
      </c>
      <c r="K1782" s="177">
        <v>-0.13730000000000001</v>
      </c>
      <c r="L1782" s="177">
        <v>20.5182</v>
      </c>
      <c r="M1782" s="177">
        <v>12.6881</v>
      </c>
      <c r="N1782" s="177">
        <v>5.6459000000000001</v>
      </c>
      <c r="O1782" s="177">
        <v>29.682600000000001</v>
      </c>
      <c r="P1782" s="177"/>
      <c r="Q1782" s="177">
        <v>22.124300000000002</v>
      </c>
      <c r="R1782" s="177">
        <v>35.299100000000003</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44918</v>
      </c>
      <c r="E1783" s="177">
        <v>30.28</v>
      </c>
      <c r="F1783" s="177">
        <v>-2.6680000000000001</v>
      </c>
      <c r="G1783" s="177">
        <v>-5.0187999999999997</v>
      </c>
      <c r="H1783" s="177">
        <v>-4.8098000000000001</v>
      </c>
      <c r="I1783" s="177">
        <v>-5.7285000000000004</v>
      </c>
      <c r="J1783" s="177">
        <v>-5.4931000000000001</v>
      </c>
      <c r="K1783" s="177">
        <v>-9.1235999999999997</v>
      </c>
      <c r="L1783" s="177">
        <v>11.200900000000001</v>
      </c>
      <c r="M1783" s="177">
        <v>0.56459999999999999</v>
      </c>
      <c r="N1783" s="177">
        <v>-0.62360000000000004</v>
      </c>
      <c r="O1783" s="177">
        <v>27.849299999999999</v>
      </c>
      <c r="P1783" s="177">
        <v>11.411300000000001</v>
      </c>
      <c r="Q1783" s="177">
        <v>13.847899999999999</v>
      </c>
      <c r="R1783" s="177">
        <v>26.5413</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44918</v>
      </c>
      <c r="E1784" s="177">
        <v>28.26</v>
      </c>
      <c r="F1784" s="177">
        <v>-2.6859999999999999</v>
      </c>
      <c r="G1784" s="177">
        <v>-5.0084</v>
      </c>
      <c r="H1784" s="177">
        <v>-4.8163999999999998</v>
      </c>
      <c r="I1784" s="177">
        <v>-5.7371999999999996</v>
      </c>
      <c r="J1784" s="177">
        <v>-5.5796999999999999</v>
      </c>
      <c r="K1784" s="177">
        <v>-9.3359000000000005</v>
      </c>
      <c r="L1784" s="177">
        <v>10.65</v>
      </c>
      <c r="M1784" s="177">
        <v>-0.21190000000000001</v>
      </c>
      <c r="N1784" s="177">
        <v>-1.5673999999999999</v>
      </c>
      <c r="O1784" s="177">
        <v>26.808</v>
      </c>
      <c r="P1784" s="177">
        <v>10.5832</v>
      </c>
      <c r="Q1784" s="177">
        <v>12.9315</v>
      </c>
      <c r="R1784" s="177">
        <v>25.474</v>
      </c>
    </row>
    <row r="1785" spans="1:34" x14ac:dyDescent="0.3">
      <c r="A1785" s="173" t="s">
        <v>1316</v>
      </c>
      <c r="B1785" s="173" t="s">
        <v>1766</v>
      </c>
      <c r="C1785" s="173">
        <v>148618</v>
      </c>
      <c r="D1785" s="176">
        <v>44918</v>
      </c>
      <c r="E1785" s="177">
        <v>15.6075</v>
      </c>
      <c r="F1785" s="177">
        <v>-2.7345999999999999</v>
      </c>
      <c r="G1785" s="177">
        <v>-5.2614999999999998</v>
      </c>
      <c r="H1785" s="177">
        <v>-5.1193</v>
      </c>
      <c r="I1785" s="177">
        <v>-5.7870999999999997</v>
      </c>
      <c r="J1785" s="177">
        <v>-4.0831</v>
      </c>
      <c r="K1785" s="177">
        <v>-4.1890999999999998</v>
      </c>
      <c r="L1785" s="177">
        <v>13.0905</v>
      </c>
      <c r="M1785" s="177">
        <v>1.113</v>
      </c>
      <c r="N1785" s="177">
        <v>0.10390000000000001</v>
      </c>
      <c r="O1785" s="177"/>
      <c r="P1785" s="177"/>
      <c r="Q1785" s="177">
        <v>24.8919</v>
      </c>
      <c r="R1785" s="177">
        <v>24.956199999999999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1767</v>
      </c>
      <c r="C1786" s="173">
        <v>148617</v>
      </c>
      <c r="D1786" s="176">
        <v>44918</v>
      </c>
      <c r="E1786" s="177">
        <v>15.0207</v>
      </c>
      <c r="F1786" s="177">
        <v>-2.7389999999999999</v>
      </c>
      <c r="G1786" s="177">
        <v>-5.2746000000000004</v>
      </c>
      <c r="H1786" s="177">
        <v>-5.1496000000000004</v>
      </c>
      <c r="I1786" s="177">
        <v>-5.8475999999999999</v>
      </c>
      <c r="J1786" s="177">
        <v>-4.2175000000000002</v>
      </c>
      <c r="K1786" s="177">
        <v>-4.5990000000000002</v>
      </c>
      <c r="L1786" s="177">
        <v>12.1165</v>
      </c>
      <c r="M1786" s="177">
        <v>-0.23050000000000001</v>
      </c>
      <c r="N1786" s="177">
        <v>-1.6970000000000001</v>
      </c>
      <c r="O1786" s="177"/>
      <c r="P1786" s="177"/>
      <c r="Q1786" s="177">
        <v>22.524899999999999</v>
      </c>
      <c r="R1786" s="177">
        <v>22.590199999999999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-3.0780363636363641</v>
      </c>
      <c r="G1787" s="179">
        <v>-5.9620977272727282</v>
      </c>
      <c r="H1787" s="179">
        <v>-5.7601454545454542</v>
      </c>
      <c r="I1787" s="179">
        <v>-6.1777909090909082</v>
      </c>
      <c r="J1787" s="179">
        <v>-4.0693318181818166</v>
      </c>
      <c r="K1787" s="179">
        <v>-4.0291068181818188</v>
      </c>
      <c r="L1787" s="179">
        <v>14.451631818181816</v>
      </c>
      <c r="M1787" s="179">
        <v>2.6818022727272726</v>
      </c>
      <c r="N1787" s="179">
        <v>0.3261090909090909</v>
      </c>
      <c r="O1787" s="179">
        <v>29.656921052631585</v>
      </c>
      <c r="P1787" s="179">
        <v>11.381885714285715</v>
      </c>
      <c r="Q1787" s="179">
        <v>19.494902272727266</v>
      </c>
      <c r="R1787" s="179">
        <v>28.253395454545455</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-2.9794999999999998</v>
      </c>
      <c r="G1788" s="179">
        <v>-5.9218500000000001</v>
      </c>
      <c r="H1788" s="179">
        <v>-5.5738500000000002</v>
      </c>
      <c r="I1788" s="179">
        <v>-6.0627999999999993</v>
      </c>
      <c r="J1788" s="179">
        <v>-3.8328499999999996</v>
      </c>
      <c r="K1788" s="179">
        <v>-3.7662</v>
      </c>
      <c r="L1788" s="179">
        <v>13.997900000000001</v>
      </c>
      <c r="M1788" s="179">
        <v>1.9679</v>
      </c>
      <c r="N1788" s="179">
        <v>0.41709999999999997</v>
      </c>
      <c r="O1788" s="179">
        <v>27.5824</v>
      </c>
      <c r="P1788" s="179">
        <v>11.233000000000001</v>
      </c>
      <c r="Q1788" s="179">
        <v>19.454000000000001</v>
      </c>
      <c r="R1788" s="179">
        <v>28.4453</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1768</v>
      </c>
      <c r="C1791" s="173">
        <v>148637</v>
      </c>
      <c r="D1791" s="176">
        <v>44918</v>
      </c>
      <c r="E1791" s="177">
        <v>12.12</v>
      </c>
      <c r="F1791" s="177">
        <v>-2.0209999999999999</v>
      </c>
      <c r="G1791" s="177">
        <v>-3.58</v>
      </c>
      <c r="H1791" s="177">
        <v>-3.04</v>
      </c>
      <c r="I1791" s="177">
        <v>-4.6420000000000003</v>
      </c>
      <c r="J1791" s="177">
        <v>-3.8858000000000001</v>
      </c>
      <c r="K1791" s="177">
        <v>-3.04</v>
      </c>
      <c r="L1791" s="177">
        <v>10.684900000000001</v>
      </c>
      <c r="M1791" s="177">
        <v>-6.1920000000000002</v>
      </c>
      <c r="N1791" s="177">
        <v>-11.7904</v>
      </c>
      <c r="O1791" s="177"/>
      <c r="P1791" s="177"/>
      <c r="Q1791" s="177">
        <v>10.105399999999999</v>
      </c>
      <c r="R1791" s="177"/>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1769</v>
      </c>
      <c r="C1792" s="173">
        <v>148635</v>
      </c>
      <c r="D1792" s="176">
        <v>44918</v>
      </c>
      <c r="E1792" s="177">
        <v>11.7</v>
      </c>
      <c r="F1792" s="177">
        <v>-2.0101</v>
      </c>
      <c r="G1792" s="177">
        <v>-3.5449000000000002</v>
      </c>
      <c r="H1792" s="177">
        <v>-2.9851000000000001</v>
      </c>
      <c r="I1792" s="177">
        <v>-4.6455000000000002</v>
      </c>
      <c r="J1792" s="177">
        <v>-4.0197000000000003</v>
      </c>
      <c r="K1792" s="177">
        <v>-3.3856000000000002</v>
      </c>
      <c r="L1792" s="177">
        <v>9.8591999999999995</v>
      </c>
      <c r="M1792" s="177">
        <v>-7.2164999999999999</v>
      </c>
      <c r="N1792" s="177">
        <v>-13.204700000000001</v>
      </c>
      <c r="O1792" s="177"/>
      <c r="P1792" s="177"/>
      <c r="Q1792" s="177">
        <v>8.1782000000000004</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44918</v>
      </c>
      <c r="E1793" s="177">
        <v>15.13</v>
      </c>
      <c r="F1793" s="177">
        <v>-1.6254999999999999</v>
      </c>
      <c r="G1793" s="177">
        <v>-2.5756999999999999</v>
      </c>
      <c r="H1793" s="177">
        <v>-2.5129000000000001</v>
      </c>
      <c r="I1793" s="177">
        <v>-3.3227000000000002</v>
      </c>
      <c r="J1793" s="177">
        <v>-2.4500000000000002</v>
      </c>
      <c r="K1793" s="177">
        <v>0.86670000000000003</v>
      </c>
      <c r="L1793" s="177">
        <v>9.7172000000000001</v>
      </c>
      <c r="M1793" s="177">
        <v>-4.7828999999999997</v>
      </c>
      <c r="N1793" s="177">
        <v>-11</v>
      </c>
      <c r="O1793" s="177"/>
      <c r="P1793" s="177"/>
      <c r="Q1793" s="177">
        <v>15.5619</v>
      </c>
      <c r="R1793" s="177">
        <v>6.6581000000000001</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44918</v>
      </c>
      <c r="E1794" s="177">
        <v>14.47</v>
      </c>
      <c r="F1794" s="177">
        <v>-1.6315</v>
      </c>
      <c r="G1794" s="177">
        <v>-2.5589</v>
      </c>
      <c r="H1794" s="177">
        <v>-2.5589</v>
      </c>
      <c r="I1794" s="177">
        <v>-3.34</v>
      </c>
      <c r="J1794" s="177">
        <v>-2.5589</v>
      </c>
      <c r="K1794" s="177">
        <v>0.55589999999999995</v>
      </c>
      <c r="L1794" s="177">
        <v>8.9608000000000008</v>
      </c>
      <c r="M1794" s="177">
        <v>-5.7942999999999998</v>
      </c>
      <c r="N1794" s="177">
        <v>-12.2498</v>
      </c>
      <c r="O1794" s="177"/>
      <c r="P1794" s="177"/>
      <c r="Q1794" s="177">
        <v>13.775499999999999</v>
      </c>
      <c r="R1794" s="177">
        <v>5.0189000000000004</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1770</v>
      </c>
      <c r="C1795" s="173">
        <v>148517</v>
      </c>
      <c r="D1795" s="176">
        <v>44918</v>
      </c>
      <c r="E1795" s="177">
        <v>13.08</v>
      </c>
      <c r="F1795" s="177">
        <v>-1.728</v>
      </c>
      <c r="G1795" s="177">
        <v>-2.8231999999999999</v>
      </c>
      <c r="H1795" s="177">
        <v>-2.8231999999999999</v>
      </c>
      <c r="I1795" s="177">
        <v>-3.8235000000000001</v>
      </c>
      <c r="J1795" s="177">
        <v>-3.2544</v>
      </c>
      <c r="K1795" s="177">
        <v>0.69279999999999997</v>
      </c>
      <c r="L1795" s="177">
        <v>11.319100000000001</v>
      </c>
      <c r="M1795" s="177">
        <v>0.15310000000000001</v>
      </c>
      <c r="N1795" s="177">
        <v>-3.8235000000000001</v>
      </c>
      <c r="O1795" s="177"/>
      <c r="P1795" s="177"/>
      <c r="Q1795" s="177">
        <v>12.946300000000001</v>
      </c>
      <c r="R1795" s="177">
        <v>8.6021000000000001</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1771</v>
      </c>
      <c r="C1796" s="173">
        <v>148516</v>
      </c>
      <c r="D1796" s="176">
        <v>44918</v>
      </c>
      <c r="E1796" s="177">
        <v>13.51</v>
      </c>
      <c r="F1796" s="177">
        <v>-1.7455000000000001</v>
      </c>
      <c r="G1796" s="177">
        <v>-2.8755999999999999</v>
      </c>
      <c r="H1796" s="177">
        <v>-2.8058000000000001</v>
      </c>
      <c r="I1796" s="177">
        <v>-3.8433999999999999</v>
      </c>
      <c r="J1796" s="177">
        <v>-3.1541000000000001</v>
      </c>
      <c r="K1796" s="177">
        <v>1.0470999999999999</v>
      </c>
      <c r="L1796" s="177">
        <v>12.023199999999999</v>
      </c>
      <c r="M1796" s="177">
        <v>1.1228</v>
      </c>
      <c r="N1796" s="177">
        <v>-2.5253000000000001</v>
      </c>
      <c r="O1796" s="177"/>
      <c r="P1796" s="177"/>
      <c r="Q1796" s="177">
        <v>14.6149</v>
      </c>
      <c r="R1796" s="177">
        <v>10.223800000000001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1772</v>
      </c>
      <c r="C1797" s="173">
        <v>148751</v>
      </c>
      <c r="D1797" s="176">
        <v>44918</v>
      </c>
      <c r="E1797" s="177">
        <v>12.07</v>
      </c>
      <c r="F1797" s="177">
        <v>-1.63</v>
      </c>
      <c r="G1797" s="177">
        <v>-2.6613000000000002</v>
      </c>
      <c r="H1797" s="177">
        <v>-2.7397</v>
      </c>
      <c r="I1797" s="177">
        <v>-3.8247</v>
      </c>
      <c r="J1797" s="177">
        <v>-3.2852999999999999</v>
      </c>
      <c r="K1797" s="177">
        <v>-1.3083</v>
      </c>
      <c r="L1797" s="177">
        <v>9.4288000000000007</v>
      </c>
      <c r="M1797" s="177">
        <v>-5.9969000000000001</v>
      </c>
      <c r="N1797" s="177">
        <v>-8.6297999999999995</v>
      </c>
      <c r="O1797" s="177"/>
      <c r="P1797" s="177"/>
      <c r="Q1797" s="177">
        <v>11.270799999999999</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1773</v>
      </c>
      <c r="C1798" s="173">
        <v>148753</v>
      </c>
      <c r="D1798" s="176">
        <v>44918</v>
      </c>
      <c r="E1798" s="177">
        <v>11.69</v>
      </c>
      <c r="F1798" s="177">
        <v>-1.5992999999999999</v>
      </c>
      <c r="G1798" s="177">
        <v>-2.6644000000000001</v>
      </c>
      <c r="H1798" s="177">
        <v>-2.7454000000000001</v>
      </c>
      <c r="I1798" s="177">
        <v>-3.8651</v>
      </c>
      <c r="J1798" s="177">
        <v>-3.4681999999999999</v>
      </c>
      <c r="K1798" s="177">
        <v>-1.7646999999999999</v>
      </c>
      <c r="L1798" s="177">
        <v>8.5421999999999993</v>
      </c>
      <c r="M1798" s="177">
        <v>-7.2222</v>
      </c>
      <c r="N1798" s="177">
        <v>-10.284000000000001</v>
      </c>
      <c r="O1798" s="177"/>
      <c r="P1798" s="177"/>
      <c r="Q1798" s="177">
        <v>9.2684999999999995</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1774</v>
      </c>
      <c r="C1799" s="173">
        <v>148606</v>
      </c>
      <c r="D1799" s="176">
        <v>44918</v>
      </c>
      <c r="E1799" s="177">
        <v>12.250999999999999</v>
      </c>
      <c r="F1799" s="177">
        <v>-2.3435999999999999</v>
      </c>
      <c r="G1799" s="177">
        <v>-3.6947000000000001</v>
      </c>
      <c r="H1799" s="177">
        <v>-3.0314999999999999</v>
      </c>
      <c r="I1799" s="177">
        <v>-3.9740000000000002</v>
      </c>
      <c r="J1799" s="177">
        <v>-1.7641</v>
      </c>
      <c r="K1799" s="177">
        <v>3.3752</v>
      </c>
      <c r="L1799" s="177">
        <v>17.189599999999999</v>
      </c>
      <c r="M1799" s="177">
        <v>-0.42270000000000002</v>
      </c>
      <c r="N1799" s="177">
        <v>8.2000000000000007E-3</v>
      </c>
      <c r="O1799" s="177"/>
      <c r="P1799" s="177"/>
      <c r="Q1799" s="177">
        <v>10.4435</v>
      </c>
      <c r="R1799" s="177">
        <v>10.3756</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1775</v>
      </c>
      <c r="C1800" s="173">
        <v>148602</v>
      </c>
      <c r="D1800" s="176">
        <v>44918</v>
      </c>
      <c r="E1800" s="177">
        <v>11.827999999999999</v>
      </c>
      <c r="F1800" s="177">
        <v>-2.3448000000000002</v>
      </c>
      <c r="G1800" s="177">
        <v>-3.7042999999999999</v>
      </c>
      <c r="H1800" s="177">
        <v>-3.0571000000000002</v>
      </c>
      <c r="I1800" s="177">
        <v>-4.0324999999999998</v>
      </c>
      <c r="J1800" s="177">
        <v>-1.8993</v>
      </c>
      <c r="K1800" s="177">
        <v>2.9417</v>
      </c>
      <c r="L1800" s="177">
        <v>16.2</v>
      </c>
      <c r="M1800" s="177">
        <v>-1.6873</v>
      </c>
      <c r="N1800" s="177">
        <v>-1.6791</v>
      </c>
      <c r="O1800" s="177"/>
      <c r="P1800" s="177"/>
      <c r="Q1800" s="177">
        <v>8.5609999999999999</v>
      </c>
      <c r="R1800" s="177">
        <v>8.4856999999999996</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1776</v>
      </c>
      <c r="C1801" s="173">
        <v>148564</v>
      </c>
      <c r="D1801" s="176">
        <v>44918</v>
      </c>
      <c r="E1801" s="177">
        <v>21.9633</v>
      </c>
      <c r="F1801" s="177">
        <v>-3.2252999999999998</v>
      </c>
      <c r="G1801" s="177">
        <v>-5.7167000000000003</v>
      </c>
      <c r="H1801" s="177">
        <v>-5.1081000000000003</v>
      </c>
      <c r="I1801" s="177">
        <v>-5.6782000000000004</v>
      </c>
      <c r="J1801" s="177">
        <v>-3.8818000000000001</v>
      </c>
      <c r="K1801" s="177">
        <v>-2.3654000000000002</v>
      </c>
      <c r="L1801" s="177">
        <v>20.522500000000001</v>
      </c>
      <c r="M1801" s="177">
        <v>12.812799999999999</v>
      </c>
      <c r="N1801" s="177">
        <v>13.430400000000001</v>
      </c>
      <c r="O1801" s="177"/>
      <c r="P1801" s="177"/>
      <c r="Q1801" s="177">
        <v>44.646500000000003</v>
      </c>
      <c r="R1801" s="177">
        <v>37.908700000000003</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1777</v>
      </c>
      <c r="C1802" s="173">
        <v>148560</v>
      </c>
      <c r="D1802" s="176">
        <v>44918</v>
      </c>
      <c r="E1802" s="177">
        <v>21.288699999999999</v>
      </c>
      <c r="F1802" s="177">
        <v>-3.2309999999999999</v>
      </c>
      <c r="G1802" s="177">
        <v>-5.7329999999999997</v>
      </c>
      <c r="H1802" s="177">
        <v>-5.1454000000000004</v>
      </c>
      <c r="I1802" s="177">
        <v>-5.7492000000000001</v>
      </c>
      <c r="J1802" s="177">
        <v>-4.0427</v>
      </c>
      <c r="K1802" s="177">
        <v>-2.8210999999999999</v>
      </c>
      <c r="L1802" s="177">
        <v>19.363399999999999</v>
      </c>
      <c r="M1802" s="177">
        <v>11.2681</v>
      </c>
      <c r="N1802" s="177">
        <v>11.518700000000001</v>
      </c>
      <c r="O1802" s="177"/>
      <c r="P1802" s="177"/>
      <c r="Q1802" s="177">
        <v>42.544899999999998</v>
      </c>
      <c r="R1802" s="177">
        <v>35.880800000000001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44918</v>
      </c>
      <c r="E1803" s="177">
        <v>16.61</v>
      </c>
      <c r="F1803" s="177">
        <v>-1.9480999999999999</v>
      </c>
      <c r="G1803" s="177">
        <v>-3.4302000000000001</v>
      </c>
      <c r="H1803" s="177">
        <v>-3.0922000000000001</v>
      </c>
      <c r="I1803" s="177">
        <v>-4.3754</v>
      </c>
      <c r="J1803" s="177">
        <v>-3.2614999999999998</v>
      </c>
      <c r="K1803" s="177">
        <v>-1.3071999999999999</v>
      </c>
      <c r="L1803" s="177">
        <v>10.659599999999999</v>
      </c>
      <c r="M1803" s="177">
        <v>0.9113</v>
      </c>
      <c r="N1803" s="177">
        <v>-2.9790000000000001</v>
      </c>
      <c r="O1803" s="177">
        <v>16.207699999999999</v>
      </c>
      <c r="P1803" s="177"/>
      <c r="Q1803" s="177">
        <v>15.834300000000001</v>
      </c>
      <c r="R1803" s="177">
        <v>12.818300000000001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44918</v>
      </c>
      <c r="E1804" s="177">
        <v>16.22</v>
      </c>
      <c r="F1804" s="177">
        <v>-1.994</v>
      </c>
      <c r="G1804" s="177">
        <v>-3.4523999999999999</v>
      </c>
      <c r="H1804" s="177">
        <v>-3.1642000000000001</v>
      </c>
      <c r="I1804" s="177">
        <v>-4.4759000000000002</v>
      </c>
      <c r="J1804" s="177">
        <v>-3.3372999999999999</v>
      </c>
      <c r="K1804" s="177">
        <v>-1.4581</v>
      </c>
      <c r="L1804" s="177">
        <v>10.2651</v>
      </c>
      <c r="M1804" s="177">
        <v>0.30919999999999997</v>
      </c>
      <c r="N1804" s="177">
        <v>-3.6817000000000002</v>
      </c>
      <c r="O1804" s="177">
        <v>15.4009</v>
      </c>
      <c r="P1804" s="177"/>
      <c r="Q1804" s="177">
        <v>15.0398</v>
      </c>
      <c r="R1804" s="177">
        <v>11.9588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44918</v>
      </c>
      <c r="E1805" s="177">
        <v>173.7133</v>
      </c>
      <c r="F1805" s="177">
        <v>-2.0518000000000001</v>
      </c>
      <c r="G1805" s="177">
        <v>-3.6116999999999999</v>
      </c>
      <c r="H1805" s="177">
        <v>-3.0653000000000001</v>
      </c>
      <c r="I1805" s="177">
        <v>-4.6695000000000002</v>
      </c>
      <c r="J1805" s="177">
        <v>-3.1941000000000002</v>
      </c>
      <c r="K1805" s="177">
        <v>-0.2225</v>
      </c>
      <c r="L1805" s="177">
        <v>11.868600000000001</v>
      </c>
      <c r="M1805" s="177">
        <v>0.122</v>
      </c>
      <c r="N1805" s="177">
        <v>-1.8676999999999999</v>
      </c>
      <c r="O1805" s="177">
        <v>12.9626</v>
      </c>
      <c r="P1805" s="177">
        <v>11.832599999999999</v>
      </c>
      <c r="Q1805" s="177">
        <v>13.6995</v>
      </c>
      <c r="R1805" s="177">
        <v>13.958399999999999</v>
      </c>
    </row>
    <row r="1806" spans="1:34" x14ac:dyDescent="0.3">
      <c r="A1806" s="173" t="s">
        <v>378</v>
      </c>
      <c r="B1806" s="173" t="s">
        <v>52</v>
      </c>
      <c r="C1806" s="173">
        <v>104523</v>
      </c>
      <c r="D1806" s="176">
        <v>44918</v>
      </c>
      <c r="E1806" s="177">
        <v>710.86491168709699</v>
      </c>
      <c r="F1806" s="177">
        <v>-2.0533999999999999</v>
      </c>
      <c r="G1806" s="177">
        <v>-3.6162000000000001</v>
      </c>
      <c r="H1806" s="177">
        <v>-3.0764999999999998</v>
      </c>
      <c r="I1806" s="177">
        <v>-4.6917999999999997</v>
      </c>
      <c r="J1806" s="177">
        <v>-3.2437</v>
      </c>
      <c r="K1806" s="177">
        <v>-0.38369999999999999</v>
      </c>
      <c r="L1806" s="177">
        <v>11.511799999999999</v>
      </c>
      <c r="M1806" s="177">
        <v>-0.35799999999999998</v>
      </c>
      <c r="N1806" s="177">
        <v>-2.5203000000000002</v>
      </c>
      <c r="O1806" s="177">
        <v>12.1195</v>
      </c>
      <c r="P1806" s="177">
        <v>10.927300000000001</v>
      </c>
      <c r="Q1806" s="177">
        <v>14.2545</v>
      </c>
      <c r="R1806" s="177">
        <v>13.1274</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-2.0739312499999998</v>
      </c>
      <c r="G1807" s="179">
        <v>-3.5151999999999997</v>
      </c>
      <c r="H1807" s="179">
        <v>-3.1844562500000002</v>
      </c>
      <c r="I1807" s="179">
        <v>-4.309587500000001</v>
      </c>
      <c r="J1807" s="179">
        <v>-3.1688062499999994</v>
      </c>
      <c r="K1807" s="179">
        <v>-0.53607499999999997</v>
      </c>
      <c r="L1807" s="179">
        <v>12.382249999999999</v>
      </c>
      <c r="M1807" s="179">
        <v>-0.81084374999999986</v>
      </c>
      <c r="N1807" s="179">
        <v>-3.8298750000000004</v>
      </c>
      <c r="O1807" s="179">
        <v>14.172675</v>
      </c>
      <c r="P1807" s="179">
        <v>11.379950000000001</v>
      </c>
      <c r="Q1807" s="179">
        <v>16.29659375</v>
      </c>
      <c r="R1807" s="179">
        <v>14.584716666666667</v>
      </c>
      <c r="S1807" t="s">
        <v>1811</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-2.0020500000000001</v>
      </c>
      <c r="G1808" s="179">
        <v>-3.49865</v>
      </c>
      <c r="H1808" s="179">
        <v>-3.0357500000000002</v>
      </c>
      <c r="I1808" s="179">
        <v>-4.2039499999999999</v>
      </c>
      <c r="J1808" s="179">
        <v>-3.2579500000000001</v>
      </c>
      <c r="K1808" s="179">
        <v>-0.84544999999999992</v>
      </c>
      <c r="L1808" s="179">
        <v>11.002000000000001</v>
      </c>
      <c r="M1808" s="179">
        <v>-0.39034999999999997</v>
      </c>
      <c r="N1808" s="179">
        <v>-3.3303500000000001</v>
      </c>
      <c r="O1808" s="179">
        <v>14.181750000000001</v>
      </c>
      <c r="P1808" s="179">
        <v>11.379950000000001</v>
      </c>
      <c r="Q1808" s="179">
        <v>13.737500000000001</v>
      </c>
      <c r="R1808" s="179">
        <v>11.167200000000001</v>
      </c>
      <c r="S1808" t="s">
        <v>1811</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1811</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1810</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1778</v>
      </c>
      <c r="C1811" s="173">
        <v>112016</v>
      </c>
      <c r="D1811" s="176">
        <v>44918</v>
      </c>
      <c r="E1811" s="177">
        <v>262.39069999999998</v>
      </c>
      <c r="F1811" s="177">
        <v>5.7877000000000001</v>
      </c>
      <c r="G1811" s="177">
        <v>6.1191000000000004</v>
      </c>
      <c r="H1811" s="177">
        <v>6.1437999999999997</v>
      </c>
      <c r="I1811" s="177">
        <v>6.2548000000000004</v>
      </c>
      <c r="J1811" s="177">
        <v>6.1773999999999996</v>
      </c>
      <c r="K1811" s="177">
        <v>6.008</v>
      </c>
      <c r="L1811" s="177">
        <v>5.3738999999999999</v>
      </c>
      <c r="M1811" s="177">
        <v>4.5867000000000004</v>
      </c>
      <c r="N1811" s="177">
        <v>4.4778000000000002</v>
      </c>
      <c r="O1811" s="177">
        <v>5.1704999999999997</v>
      </c>
      <c r="P1811" s="177">
        <v>6.4627999999999997</v>
      </c>
      <c r="Q1811" s="177">
        <v>7.4005999999999998</v>
      </c>
      <c r="R1811" s="177">
        <v>4.1482000000000001</v>
      </c>
      <c r="S1811" t="s">
        <v>1810</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44918</v>
      </c>
      <c r="E1812" s="177">
        <v>461.29</v>
      </c>
      <c r="F1812" s="177">
        <v>6.4340999999999999</v>
      </c>
      <c r="G1812" s="177">
        <v>6.8244999999999996</v>
      </c>
      <c r="H1812" s="177">
        <v>6.5644</v>
      </c>
      <c r="I1812" s="177">
        <v>6.7709000000000001</v>
      </c>
      <c r="J1812" s="177">
        <v>6.5922000000000001</v>
      </c>
      <c r="K1812" s="177">
        <v>6.4059999999999997</v>
      </c>
      <c r="L1812" s="177">
        <v>5.7983000000000002</v>
      </c>
      <c r="M1812" s="177">
        <v>4.9762000000000004</v>
      </c>
      <c r="N1812" s="177">
        <v>4.8967999999999998</v>
      </c>
      <c r="O1812" s="177">
        <v>5.3627000000000002</v>
      </c>
      <c r="P1812" s="177">
        <v>6.4709000000000003</v>
      </c>
      <c r="Q1812" s="177">
        <v>7.742</v>
      </c>
      <c r="R1812" s="177">
        <v>4.4729000000000001</v>
      </c>
      <c r="S1812" t="s">
        <v>1811</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44918</v>
      </c>
      <c r="E1813" s="177">
        <v>455.53989999999999</v>
      </c>
      <c r="F1813" s="177">
        <v>6.2587999999999999</v>
      </c>
      <c r="G1813" s="177">
        <v>6.6459999999999999</v>
      </c>
      <c r="H1813" s="177">
        <v>6.3845999999999998</v>
      </c>
      <c r="I1813" s="177">
        <v>6.5903</v>
      </c>
      <c r="J1813" s="177">
        <v>6.4112999999999998</v>
      </c>
      <c r="K1813" s="177">
        <v>6.2239000000000004</v>
      </c>
      <c r="L1813" s="177">
        <v>5.6142000000000003</v>
      </c>
      <c r="M1813" s="177">
        <v>4.7965</v>
      </c>
      <c r="N1813" s="177">
        <v>4.7195</v>
      </c>
      <c r="O1813" s="177">
        <v>5.2019000000000002</v>
      </c>
      <c r="P1813" s="177">
        <v>6.3228</v>
      </c>
      <c r="Q1813" s="177">
        <v>7.4036999999999997</v>
      </c>
      <c r="R1813" s="177">
        <v>4.3032000000000004</v>
      </c>
      <c r="S1813" t="s">
        <v>1811</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44918</v>
      </c>
      <c r="E1814" s="177">
        <v>12.933400000000001</v>
      </c>
      <c r="F1814" s="177">
        <v>7.6214000000000004</v>
      </c>
      <c r="G1814" s="177">
        <v>7.5304000000000002</v>
      </c>
      <c r="H1814" s="177">
        <v>6.782</v>
      </c>
      <c r="I1814" s="177">
        <v>6.8110999999999997</v>
      </c>
      <c r="J1814" s="177">
        <v>6.8300999999999998</v>
      </c>
      <c r="K1814" s="177">
        <v>6.4695999999999998</v>
      </c>
      <c r="L1814" s="177">
        <v>5.9622999999999999</v>
      </c>
      <c r="M1814" s="177">
        <v>5.1557000000000004</v>
      </c>
      <c r="N1814" s="177">
        <v>5.0164</v>
      </c>
      <c r="O1814" s="177">
        <v>5.0911</v>
      </c>
      <c r="P1814" s="177"/>
      <c r="Q1814" s="177">
        <v>6.1829000000000001</v>
      </c>
      <c r="R1814" s="177">
        <v>4.5454999999999997</v>
      </c>
      <c r="S1814" t="s">
        <v>1811</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44918</v>
      </c>
      <c r="E1815" s="177">
        <v>12.4511</v>
      </c>
      <c r="F1815" s="177">
        <v>7.0369000000000002</v>
      </c>
      <c r="G1815" s="177">
        <v>6.6482999999999999</v>
      </c>
      <c r="H1815" s="177">
        <v>5.9535</v>
      </c>
      <c r="I1815" s="177">
        <v>5.9393000000000002</v>
      </c>
      <c r="J1815" s="177">
        <v>5.9504999999999999</v>
      </c>
      <c r="K1815" s="177">
        <v>5.5754000000000001</v>
      </c>
      <c r="L1815" s="177">
        <v>5.0572999999999997</v>
      </c>
      <c r="M1815" s="177">
        <v>4.2441000000000004</v>
      </c>
      <c r="N1815" s="177">
        <v>4.0956999999999999</v>
      </c>
      <c r="O1815" s="177">
        <v>4.1609999999999996</v>
      </c>
      <c r="P1815" s="177"/>
      <c r="Q1815" s="177">
        <v>5.2458999999999998</v>
      </c>
      <c r="R1815" s="177">
        <v>3.6273</v>
      </c>
      <c r="S1815" t="s">
        <v>1811</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1990</v>
      </c>
      <c r="C1816" s="173">
        <v>119379</v>
      </c>
      <c r="D1816" s="176">
        <v>44918</v>
      </c>
      <c r="E1816" s="177">
        <v>2751.5868999999998</v>
      </c>
      <c r="F1816" s="177">
        <v>7</v>
      </c>
      <c r="G1816" s="177">
        <v>8.0160999999999998</v>
      </c>
      <c r="H1816" s="177">
        <v>7.0143000000000004</v>
      </c>
      <c r="I1816" s="177">
        <v>6.9092000000000002</v>
      </c>
      <c r="J1816" s="177">
        <v>6.7972000000000001</v>
      </c>
      <c r="K1816" s="177">
        <v>6.1544999999999996</v>
      </c>
      <c r="L1816" s="177">
        <v>5.6272000000000002</v>
      </c>
      <c r="M1816" s="177">
        <v>4.7196999999999996</v>
      </c>
      <c r="N1816" s="177">
        <v>4.5232999999999999</v>
      </c>
      <c r="O1816" s="177">
        <v>4.3575999999999997</v>
      </c>
      <c r="P1816" s="177">
        <v>5.7121000000000004</v>
      </c>
      <c r="Q1816" s="177">
        <v>7.4035000000000002</v>
      </c>
      <c r="R1816" s="177">
        <v>3.9331</v>
      </c>
      <c r="S1816" t="s">
        <v>1811</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1991</v>
      </c>
      <c r="C1817" s="173">
        <v>109269</v>
      </c>
      <c r="D1817" s="176">
        <v>44918</v>
      </c>
      <c r="E1817" s="177">
        <v>2690.8216000000002</v>
      </c>
      <c r="F1817" s="177">
        <v>6.7564000000000002</v>
      </c>
      <c r="G1817" s="177">
        <v>7.7598000000000003</v>
      </c>
      <c r="H1817" s="177">
        <v>6.7523</v>
      </c>
      <c r="I1817" s="177">
        <v>6.6558999999999999</v>
      </c>
      <c r="J1817" s="177">
        <v>6.5486000000000004</v>
      </c>
      <c r="K1817" s="177">
        <v>5.8558000000000003</v>
      </c>
      <c r="L1817" s="177">
        <v>5.3597999999999999</v>
      </c>
      <c r="M1817" s="177">
        <v>4.5007000000000001</v>
      </c>
      <c r="N1817" s="177">
        <v>4.3239999999999998</v>
      </c>
      <c r="O1817" s="177">
        <v>4.1348000000000003</v>
      </c>
      <c r="P1817" s="177">
        <v>5.4908999999999999</v>
      </c>
      <c r="Q1817" s="177">
        <v>7.0919999999999996</v>
      </c>
      <c r="R1817" s="177">
        <v>3.7235999999999998</v>
      </c>
      <c r="S1817" t="s">
        <v>1811</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1938</v>
      </c>
      <c r="C1818" s="173">
        <v>143508</v>
      </c>
      <c r="D1818" s="176">
        <v>44918</v>
      </c>
      <c r="E1818" s="177">
        <v>1298.1277</v>
      </c>
      <c r="F1818" s="177">
        <v>9.4385999999999992</v>
      </c>
      <c r="G1818" s="177">
        <v>6.9039000000000001</v>
      </c>
      <c r="H1818" s="177">
        <v>7.0351999999999997</v>
      </c>
      <c r="I1818" s="177">
        <v>7.1360000000000001</v>
      </c>
      <c r="J1818" s="177">
        <v>6.9164000000000003</v>
      </c>
      <c r="K1818" s="177">
        <v>6.5784000000000002</v>
      </c>
      <c r="L1818" s="177">
        <v>6.2967000000000004</v>
      </c>
      <c r="M1818" s="177">
        <v>5.1627999999999998</v>
      </c>
      <c r="N1818" s="177">
        <v>4.9939</v>
      </c>
      <c r="O1818" s="177">
        <v>4.7363999999999997</v>
      </c>
      <c r="P1818" s="177"/>
      <c r="Q1818" s="177">
        <v>5.8830999999999998</v>
      </c>
      <c r="R1818" s="177">
        <v>4.4404000000000003</v>
      </c>
      <c r="S1818" t="s">
        <v>1811</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1956</v>
      </c>
      <c r="C1819" s="173">
        <v>143464</v>
      </c>
      <c r="D1819" s="176">
        <v>44918</v>
      </c>
      <c r="E1819" s="177">
        <v>1287.3282999999999</v>
      </c>
      <c r="F1819" s="177">
        <v>9.3163999999999998</v>
      </c>
      <c r="G1819" s="177">
        <v>6.7831000000000001</v>
      </c>
      <c r="H1819" s="177">
        <v>6.9147999999999996</v>
      </c>
      <c r="I1819" s="177">
        <v>7.0153999999999996</v>
      </c>
      <c r="J1819" s="177">
        <v>6.7957999999999998</v>
      </c>
      <c r="K1819" s="177">
        <v>6.4565000000000001</v>
      </c>
      <c r="L1819" s="177">
        <v>6.1740000000000004</v>
      </c>
      <c r="M1819" s="177">
        <v>5.0290999999999997</v>
      </c>
      <c r="N1819" s="177">
        <v>4.8423999999999996</v>
      </c>
      <c r="O1819" s="177">
        <v>4.5483000000000002</v>
      </c>
      <c r="P1819" s="177"/>
      <c r="Q1819" s="177">
        <v>5.6894</v>
      </c>
      <c r="R1819" s="177">
        <v>4.2539999999999996</v>
      </c>
      <c r="S1819" t="s">
        <v>1811</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44918</v>
      </c>
      <c r="E1820" s="177">
        <v>3382.6988999999999</v>
      </c>
      <c r="F1820" s="177">
        <v>7.8893000000000004</v>
      </c>
      <c r="G1820" s="177">
        <v>7.2103000000000002</v>
      </c>
      <c r="H1820" s="177">
        <v>6.5499000000000001</v>
      </c>
      <c r="I1820" s="177">
        <v>6.4250999999999996</v>
      </c>
      <c r="J1820" s="177">
        <v>6.4089</v>
      </c>
      <c r="K1820" s="177">
        <v>6.0065999999999997</v>
      </c>
      <c r="L1820" s="177">
        <v>5.4574999999999996</v>
      </c>
      <c r="M1820" s="177">
        <v>4.6675000000000004</v>
      </c>
      <c r="N1820" s="177">
        <v>4.4309000000000003</v>
      </c>
      <c r="O1820" s="177">
        <v>4.2469999999999999</v>
      </c>
      <c r="P1820" s="177">
        <v>5.3181000000000003</v>
      </c>
      <c r="Q1820" s="177">
        <v>6.8498999999999999</v>
      </c>
      <c r="R1820" s="177">
        <v>3.8087</v>
      </c>
      <c r="S1820" t="s">
        <v>1811</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44918</v>
      </c>
      <c r="E1821" s="177">
        <v>3224.5702999999999</v>
      </c>
      <c r="F1821" s="177">
        <v>7.3364000000000003</v>
      </c>
      <c r="G1821" s="177">
        <v>6.6574999999999998</v>
      </c>
      <c r="H1821" s="177">
        <v>5.9987000000000004</v>
      </c>
      <c r="I1821" s="177">
        <v>5.8731</v>
      </c>
      <c r="J1821" s="177">
        <v>5.8551000000000002</v>
      </c>
      <c r="K1821" s="177">
        <v>5.4484000000000004</v>
      </c>
      <c r="L1821" s="177">
        <v>4.8977000000000004</v>
      </c>
      <c r="M1821" s="177">
        <v>4.1078999999999999</v>
      </c>
      <c r="N1821" s="177">
        <v>3.8653</v>
      </c>
      <c r="O1821" s="177">
        <v>3.6646999999999998</v>
      </c>
      <c r="P1821" s="177">
        <v>4.7346000000000004</v>
      </c>
      <c r="Q1821" s="177">
        <v>6.8281000000000001</v>
      </c>
      <c r="R1821" s="177">
        <v>3.2414999999999998</v>
      </c>
      <c r="S1821" t="s">
        <v>1811</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44918</v>
      </c>
      <c r="E1822" s="177">
        <v>3067.6853999999998</v>
      </c>
      <c r="F1822" s="177">
        <v>8.4436999999999998</v>
      </c>
      <c r="G1822" s="177">
        <v>8.4027999999999992</v>
      </c>
      <c r="H1822" s="177">
        <v>7.1448</v>
      </c>
      <c r="I1822" s="177">
        <v>6.9397000000000002</v>
      </c>
      <c r="J1822" s="177">
        <v>6.7916999999999996</v>
      </c>
      <c r="K1822" s="177">
        <v>6.2621000000000002</v>
      </c>
      <c r="L1822" s="177">
        <v>5.68</v>
      </c>
      <c r="M1822" s="177">
        <v>4.9086999999999996</v>
      </c>
      <c r="N1822" s="177">
        <v>4.7733999999999996</v>
      </c>
      <c r="O1822" s="177">
        <v>4.5975000000000001</v>
      </c>
      <c r="P1822" s="177">
        <v>5.5305</v>
      </c>
      <c r="Q1822" s="177">
        <v>7.0164999999999997</v>
      </c>
      <c r="R1822" s="177">
        <v>4.1746999999999996</v>
      </c>
      <c r="S1822" t="s">
        <v>1811</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44918</v>
      </c>
      <c r="E1823" s="177">
        <v>2873.2123000000001</v>
      </c>
      <c r="F1823" s="177">
        <v>7.7343000000000002</v>
      </c>
      <c r="G1823" s="177">
        <v>7.6921999999999997</v>
      </c>
      <c r="H1823" s="177">
        <v>6.4336000000000002</v>
      </c>
      <c r="I1823" s="177">
        <v>6.2279</v>
      </c>
      <c r="J1823" s="177">
        <v>6.0860000000000003</v>
      </c>
      <c r="K1823" s="177">
        <v>5.5510000000000002</v>
      </c>
      <c r="L1823" s="177">
        <v>4.9505999999999997</v>
      </c>
      <c r="M1823" s="177">
        <v>4.1730999999999998</v>
      </c>
      <c r="N1823" s="177">
        <v>4.0338000000000003</v>
      </c>
      <c r="O1823" s="177">
        <v>3.8675999999999999</v>
      </c>
      <c r="P1823" s="177">
        <v>4.7702999999999998</v>
      </c>
      <c r="Q1823" s="177">
        <v>6.6436999999999999</v>
      </c>
      <c r="R1823" s="177">
        <v>3.4415</v>
      </c>
      <c r="S1823" t="s">
        <v>1811</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1811</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1811</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1811</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1811</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44918</v>
      </c>
      <c r="E1828" s="177">
        <v>12.857100000000001</v>
      </c>
      <c r="F1828" s="177">
        <v>6.8146000000000004</v>
      </c>
      <c r="G1828" s="177">
        <v>7.0065999999999997</v>
      </c>
      <c r="H1828" s="177">
        <v>6.8223000000000003</v>
      </c>
      <c r="I1828" s="177">
        <v>6.5865999999999998</v>
      </c>
      <c r="J1828" s="177">
        <v>6.7081999999999997</v>
      </c>
      <c r="K1828" s="177">
        <v>6.3121999999999998</v>
      </c>
      <c r="L1828" s="177">
        <v>5.7751999999999999</v>
      </c>
      <c r="M1828" s="177">
        <v>4.9238</v>
      </c>
      <c r="N1828" s="177">
        <v>4.7541000000000002</v>
      </c>
      <c r="O1828" s="177">
        <v>5.1143999999999998</v>
      </c>
      <c r="P1828" s="177"/>
      <c r="Q1828" s="177">
        <v>6.0925000000000002</v>
      </c>
      <c r="R1828" s="177">
        <v>4.3141999999999996</v>
      </c>
      <c r="S1828" t="s">
        <v>1810</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44918</v>
      </c>
      <c r="E1829" s="177">
        <v>12.688700000000001</v>
      </c>
      <c r="F1829" s="177">
        <v>6.3296000000000001</v>
      </c>
      <c r="G1829" s="177">
        <v>6.6196999999999999</v>
      </c>
      <c r="H1829" s="177">
        <v>6.4596999999999998</v>
      </c>
      <c r="I1829" s="177">
        <v>6.22</v>
      </c>
      <c r="J1829" s="177">
        <v>6.3712</v>
      </c>
      <c r="K1829" s="177">
        <v>5.9931000000000001</v>
      </c>
      <c r="L1829" s="177">
        <v>5.4600999999999997</v>
      </c>
      <c r="M1829" s="177">
        <v>4.6086</v>
      </c>
      <c r="N1829" s="177">
        <v>4.4363000000000001</v>
      </c>
      <c r="O1829" s="177">
        <v>4.7887000000000004</v>
      </c>
      <c r="P1829" s="177"/>
      <c r="Q1829" s="177">
        <v>5.7638999999999996</v>
      </c>
      <c r="R1829" s="177">
        <v>3.9893999999999998</v>
      </c>
      <c r="S1829" t="s">
        <v>1810</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44918</v>
      </c>
      <c r="E1830" s="177">
        <v>1141.7836</v>
      </c>
      <c r="F1830" s="177">
        <v>8.4285999999999994</v>
      </c>
      <c r="G1830" s="177">
        <v>8.3545999999999996</v>
      </c>
      <c r="H1830" s="177">
        <v>7.0523999999999996</v>
      </c>
      <c r="I1830" s="177">
        <v>6.7935999999999996</v>
      </c>
      <c r="J1830" s="177">
        <v>6.6989999999999998</v>
      </c>
      <c r="K1830" s="177">
        <v>6.3121999999999998</v>
      </c>
      <c r="L1830" s="177">
        <v>5.8834999999999997</v>
      </c>
      <c r="M1830" s="177">
        <v>4.9584999999999999</v>
      </c>
      <c r="N1830" s="177">
        <v>4.7613000000000003</v>
      </c>
      <c r="O1830" s="177"/>
      <c r="P1830" s="177"/>
      <c r="Q1830" s="177">
        <v>4.6760000000000002</v>
      </c>
      <c r="R1830" s="177">
        <v>4.2474999999999996</v>
      </c>
      <c r="S1830" t="s">
        <v>1811</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44918</v>
      </c>
      <c r="E1831" s="177">
        <v>1133.2249999999999</v>
      </c>
      <c r="F1831" s="177">
        <v>8.17</v>
      </c>
      <c r="G1831" s="177">
        <v>8.0974000000000004</v>
      </c>
      <c r="H1831" s="177">
        <v>6.7942999999999998</v>
      </c>
      <c r="I1831" s="177">
        <v>6.5357000000000003</v>
      </c>
      <c r="J1831" s="177">
        <v>6.4404000000000003</v>
      </c>
      <c r="K1831" s="177">
        <v>6.0509000000000004</v>
      </c>
      <c r="L1831" s="177">
        <v>5.6185</v>
      </c>
      <c r="M1831" s="177">
        <v>4.6909999999999998</v>
      </c>
      <c r="N1831" s="177">
        <v>4.4909999999999997</v>
      </c>
      <c r="O1831" s="177"/>
      <c r="P1831" s="177"/>
      <c r="Q1831" s="177">
        <v>4.4048999999999996</v>
      </c>
      <c r="R1831" s="177">
        <v>3.9765999999999999</v>
      </c>
      <c r="S1831" t="s">
        <v>1811</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44918</v>
      </c>
      <c r="E1832" s="177">
        <v>23.184200000000001</v>
      </c>
      <c r="F1832" s="177">
        <v>5.6684999999999999</v>
      </c>
      <c r="G1832" s="177">
        <v>6.5107999999999997</v>
      </c>
      <c r="H1832" s="177">
        <v>6.4402999999999997</v>
      </c>
      <c r="I1832" s="177">
        <v>6.3239000000000001</v>
      </c>
      <c r="J1832" s="177">
        <v>6.3620000000000001</v>
      </c>
      <c r="K1832" s="177">
        <v>5.9661999999999997</v>
      </c>
      <c r="L1832" s="177">
        <v>5.4249999999999998</v>
      </c>
      <c r="M1832" s="177">
        <v>4.6791999999999998</v>
      </c>
      <c r="N1832" s="177">
        <v>4.5057999999999998</v>
      </c>
      <c r="O1832" s="177">
        <v>5.0053000000000001</v>
      </c>
      <c r="P1832" s="177">
        <v>6.1721000000000004</v>
      </c>
      <c r="Q1832" s="177">
        <v>7.4851999999999999</v>
      </c>
      <c r="R1832" s="177">
        <v>4.2450999999999999</v>
      </c>
      <c r="S1832" t="s">
        <v>1811</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44918</v>
      </c>
      <c r="E1833" s="177">
        <v>24.8124</v>
      </c>
      <c r="F1833" s="177">
        <v>6.0323000000000002</v>
      </c>
      <c r="G1833" s="177">
        <v>6.9668999999999999</v>
      </c>
      <c r="H1833" s="177">
        <v>6.8808999999999996</v>
      </c>
      <c r="I1833" s="177">
        <v>6.7737999999999996</v>
      </c>
      <c r="J1833" s="177">
        <v>6.8293999999999997</v>
      </c>
      <c r="K1833" s="177">
        <v>6.4485000000000001</v>
      </c>
      <c r="L1833" s="177">
        <v>5.9162999999999997</v>
      </c>
      <c r="M1833" s="177">
        <v>5.1753999999999998</v>
      </c>
      <c r="N1833" s="177">
        <v>5.0175999999999998</v>
      </c>
      <c r="O1833" s="177">
        <v>5.5857000000000001</v>
      </c>
      <c r="P1833" s="177">
        <v>6.7683</v>
      </c>
      <c r="Q1833" s="177">
        <v>8.1153999999999993</v>
      </c>
      <c r="R1833" s="177">
        <v>4.7895000000000003</v>
      </c>
      <c r="S1833" t="s">
        <v>1811</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44918</v>
      </c>
      <c r="E1834" s="177">
        <v>2332.3928999999998</v>
      </c>
      <c r="F1834" s="177">
        <v>8.2332999999999998</v>
      </c>
      <c r="G1834" s="177">
        <v>7.4964000000000004</v>
      </c>
      <c r="H1834" s="177">
        <v>6.4976000000000003</v>
      </c>
      <c r="I1834" s="177">
        <v>6.4169999999999998</v>
      </c>
      <c r="J1834" s="177">
        <v>6.2595999999999998</v>
      </c>
      <c r="K1834" s="177">
        <v>6.2039</v>
      </c>
      <c r="L1834" s="177">
        <v>5.6246</v>
      </c>
      <c r="M1834" s="177">
        <v>4.7786999999999997</v>
      </c>
      <c r="N1834" s="177">
        <v>4.484</v>
      </c>
      <c r="O1834" s="177">
        <v>4.5198</v>
      </c>
      <c r="P1834" s="177">
        <v>5.4511000000000003</v>
      </c>
      <c r="Q1834" s="177">
        <v>7.1204999999999998</v>
      </c>
      <c r="R1834" s="177">
        <v>4.2274000000000003</v>
      </c>
      <c r="S1834" t="s">
        <v>1811</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44918</v>
      </c>
      <c r="E1835" s="177">
        <v>2452.1516000000001</v>
      </c>
      <c r="F1835" s="177">
        <v>8.4283000000000001</v>
      </c>
      <c r="G1835" s="177">
        <v>7.6928999999999998</v>
      </c>
      <c r="H1835" s="177">
        <v>6.6924999999999999</v>
      </c>
      <c r="I1835" s="177">
        <v>6.6128999999999998</v>
      </c>
      <c r="J1835" s="177">
        <v>6.4550999999999998</v>
      </c>
      <c r="K1835" s="177">
        <v>6.4002999999999997</v>
      </c>
      <c r="L1835" s="177">
        <v>5.8125</v>
      </c>
      <c r="M1835" s="177">
        <v>5.0152999999999999</v>
      </c>
      <c r="N1835" s="177">
        <v>4.7464000000000004</v>
      </c>
      <c r="O1835" s="177">
        <v>4.8559999999999999</v>
      </c>
      <c r="P1835" s="177">
        <v>5.9042000000000003</v>
      </c>
      <c r="Q1835" s="177">
        <v>7.1886000000000001</v>
      </c>
      <c r="R1835" s="177">
        <v>4.5252999999999997</v>
      </c>
      <c r="S1835" t="s">
        <v>1811</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44918</v>
      </c>
      <c r="E1836" s="177">
        <v>12.8315</v>
      </c>
      <c r="F1836" s="177">
        <v>7.9664999999999999</v>
      </c>
      <c r="G1836" s="177">
        <v>7.6852</v>
      </c>
      <c r="H1836" s="177">
        <v>6.8765999999999998</v>
      </c>
      <c r="I1836" s="177">
        <v>6.6814999999999998</v>
      </c>
      <c r="J1836" s="177">
        <v>6.5778999999999996</v>
      </c>
      <c r="K1836" s="177">
        <v>6.109</v>
      </c>
      <c r="L1836" s="177">
        <v>5.5963000000000003</v>
      </c>
      <c r="M1836" s="177">
        <v>4.6885000000000003</v>
      </c>
      <c r="N1836" s="177">
        <v>4.5404</v>
      </c>
      <c r="O1836" s="177">
        <v>4.5862999999999996</v>
      </c>
      <c r="P1836" s="177"/>
      <c r="Q1836" s="177">
        <v>5.7817999999999996</v>
      </c>
      <c r="R1836" s="177">
        <v>3.9853000000000001</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44918</v>
      </c>
      <c r="E1837" s="177">
        <v>12.7362</v>
      </c>
      <c r="F1837" s="177">
        <v>7.7393999999999998</v>
      </c>
      <c r="G1837" s="177">
        <v>7.5514000000000001</v>
      </c>
      <c r="H1837" s="177">
        <v>6.6818999999999997</v>
      </c>
      <c r="I1837" s="177">
        <v>6.5053000000000001</v>
      </c>
      <c r="J1837" s="177">
        <v>6.3860000000000001</v>
      </c>
      <c r="K1837" s="177">
        <v>5.9249999999999998</v>
      </c>
      <c r="L1837" s="177">
        <v>5.4111000000000002</v>
      </c>
      <c r="M1837" s="177">
        <v>4.4993999999999996</v>
      </c>
      <c r="N1837" s="177">
        <v>4.3455000000000004</v>
      </c>
      <c r="O1837" s="177">
        <v>4.4111000000000002</v>
      </c>
      <c r="P1837" s="177"/>
      <c r="Q1837" s="177">
        <v>5.6041999999999996</v>
      </c>
      <c r="R1837" s="177">
        <v>3.8029000000000002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1811</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1811</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44918</v>
      </c>
      <c r="E1840" s="177">
        <v>2264.8546000000001</v>
      </c>
      <c r="F1840" s="177">
        <v>6.7488999999999999</v>
      </c>
      <c r="G1840" s="177">
        <v>6.8536000000000001</v>
      </c>
      <c r="H1840" s="177">
        <v>6.2328000000000001</v>
      </c>
      <c r="I1840" s="177">
        <v>6.1734</v>
      </c>
      <c r="J1840" s="177">
        <v>6.1832000000000003</v>
      </c>
      <c r="K1840" s="177">
        <v>5.5730000000000004</v>
      </c>
      <c r="L1840" s="177">
        <v>5.0526</v>
      </c>
      <c r="M1840" s="177">
        <v>4.2042000000000002</v>
      </c>
      <c r="N1840" s="177">
        <v>4.0484</v>
      </c>
      <c r="O1840" s="177">
        <v>4.0529999999999999</v>
      </c>
      <c r="P1840" s="177">
        <v>5.4029999999999996</v>
      </c>
      <c r="Q1840" s="177">
        <v>7.0567000000000002</v>
      </c>
      <c r="R1840" s="177">
        <v>3.5318000000000001</v>
      </c>
      <c r="S1840" t="s">
        <v>1811</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44918</v>
      </c>
      <c r="E1841" s="177">
        <v>2389.8748000000001</v>
      </c>
      <c r="F1841" s="177">
        <v>7.3996000000000004</v>
      </c>
      <c r="G1841" s="177">
        <v>7.5041000000000002</v>
      </c>
      <c r="H1841" s="177">
        <v>6.8836000000000004</v>
      </c>
      <c r="I1841" s="177">
        <v>6.8249000000000004</v>
      </c>
      <c r="J1841" s="177">
        <v>6.8368000000000002</v>
      </c>
      <c r="K1841" s="177">
        <v>6.2328000000000001</v>
      </c>
      <c r="L1841" s="177">
        <v>5.7203999999999997</v>
      </c>
      <c r="M1841" s="177">
        <v>4.8775000000000004</v>
      </c>
      <c r="N1841" s="177">
        <v>4.7256</v>
      </c>
      <c r="O1841" s="177">
        <v>4.7256</v>
      </c>
      <c r="P1841" s="177">
        <v>6.0227000000000004</v>
      </c>
      <c r="Q1841" s="177">
        <v>7.3353999999999999</v>
      </c>
      <c r="R1841" s="177">
        <v>4.2065000000000001</v>
      </c>
      <c r="S1841" t="s">
        <v>1811</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1811</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1811</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44918</v>
      </c>
      <c r="E1844" s="177">
        <v>36.040100000000002</v>
      </c>
      <c r="F1844" s="177">
        <v>6.7868000000000004</v>
      </c>
      <c r="G1844" s="177">
        <v>7.0597000000000003</v>
      </c>
      <c r="H1844" s="177">
        <v>6.2431999999999999</v>
      </c>
      <c r="I1844" s="177">
        <v>6.4977999999999998</v>
      </c>
      <c r="J1844" s="177">
        <v>6.2605000000000004</v>
      </c>
      <c r="K1844" s="177">
        <v>5.8525</v>
      </c>
      <c r="L1844" s="177">
        <v>5.3052999999999999</v>
      </c>
      <c r="M1844" s="177">
        <v>4.5830000000000002</v>
      </c>
      <c r="N1844" s="177">
        <v>4.4069000000000003</v>
      </c>
      <c r="O1844" s="177">
        <v>4.4756999999999998</v>
      </c>
      <c r="P1844" s="177">
        <v>5.7232000000000003</v>
      </c>
      <c r="Q1844" s="177">
        <v>7.2272999999999996</v>
      </c>
      <c r="R1844" s="177">
        <v>3.7982999999999998</v>
      </c>
      <c r="S1844" t="s">
        <v>1811</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44918</v>
      </c>
      <c r="E1845" s="177">
        <v>37.3354</v>
      </c>
      <c r="F1845" s="177">
        <v>7.1380999999999997</v>
      </c>
      <c r="G1845" s="177">
        <v>7.4996999999999998</v>
      </c>
      <c r="H1845" s="177">
        <v>6.6843000000000004</v>
      </c>
      <c r="I1845" s="177">
        <v>6.9386000000000001</v>
      </c>
      <c r="J1845" s="177">
        <v>6.7008000000000001</v>
      </c>
      <c r="K1845" s="177">
        <v>6.2994000000000003</v>
      </c>
      <c r="L1845" s="177">
        <v>5.7580999999999998</v>
      </c>
      <c r="M1845" s="177">
        <v>5.0286999999999997</v>
      </c>
      <c r="N1845" s="177">
        <v>4.8520000000000003</v>
      </c>
      <c r="O1845" s="177">
        <v>4.9325000000000001</v>
      </c>
      <c r="P1845" s="177">
        <v>6.1597999999999997</v>
      </c>
      <c r="Q1845" s="177">
        <v>7.415</v>
      </c>
      <c r="R1845" s="177">
        <v>4.2484000000000002</v>
      </c>
      <c r="S1845" t="s">
        <v>1811</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1811</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1811</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44918</v>
      </c>
      <c r="E1848" s="177">
        <v>1133.2655999999999</v>
      </c>
      <c r="F1848" s="177">
        <v>0.85350000000000004</v>
      </c>
      <c r="G1848" s="177">
        <v>5.5648</v>
      </c>
      <c r="H1848" s="177">
        <v>5.7877000000000001</v>
      </c>
      <c r="I1848" s="177">
        <v>5.8505000000000003</v>
      </c>
      <c r="J1848" s="177">
        <v>5.8329000000000004</v>
      </c>
      <c r="K1848" s="177">
        <v>5.8304</v>
      </c>
      <c r="L1848" s="177">
        <v>5.3394000000000004</v>
      </c>
      <c r="M1848" s="177">
        <v>4.6688999999999998</v>
      </c>
      <c r="N1848" s="177">
        <v>4.3643000000000001</v>
      </c>
      <c r="O1848" s="177">
        <v>4.1047000000000002</v>
      </c>
      <c r="P1848" s="177"/>
      <c r="Q1848" s="177">
        <v>4.1536999999999997</v>
      </c>
      <c r="R1848" s="177">
        <v>3.8719000000000001</v>
      </c>
      <c r="S1848" t="s">
        <v>1811</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44918</v>
      </c>
      <c r="E1849" s="177">
        <v>1125.6717000000001</v>
      </c>
      <c r="F1849" s="177">
        <v>0.65500000000000003</v>
      </c>
      <c r="G1849" s="177">
        <v>5.3654999999999999</v>
      </c>
      <c r="H1849" s="177">
        <v>5.5895999999999999</v>
      </c>
      <c r="I1849" s="177">
        <v>5.6528</v>
      </c>
      <c r="J1849" s="177">
        <v>5.6314000000000002</v>
      </c>
      <c r="K1849" s="177">
        <v>5.6288</v>
      </c>
      <c r="L1849" s="177">
        <v>5.1341999999999999</v>
      </c>
      <c r="M1849" s="177">
        <v>4.4579000000000004</v>
      </c>
      <c r="N1849" s="177">
        <v>4.1523000000000003</v>
      </c>
      <c r="O1849" s="177">
        <v>3.8795000000000002</v>
      </c>
      <c r="P1849" s="177"/>
      <c r="Q1849" s="177">
        <v>3.9262000000000001</v>
      </c>
      <c r="R1849" s="177">
        <v>3.6659000000000002</v>
      </c>
      <c r="S1849" t="s">
        <v>1811</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44918</v>
      </c>
      <c r="E1850" s="177">
        <v>1170.3259</v>
      </c>
      <c r="F1850" s="177">
        <v>7.2432999999999996</v>
      </c>
      <c r="G1850" s="177">
        <v>6.8756000000000004</v>
      </c>
      <c r="H1850" s="177">
        <v>6.5385</v>
      </c>
      <c r="I1850" s="177">
        <v>6.4661</v>
      </c>
      <c r="J1850" s="177">
        <v>6.5387000000000004</v>
      </c>
      <c r="K1850" s="177">
        <v>6.3635999999999999</v>
      </c>
      <c r="L1850" s="177">
        <v>5.8455000000000004</v>
      </c>
      <c r="M1850" s="177">
        <v>4.9725999999999999</v>
      </c>
      <c r="N1850" s="177">
        <v>4.7462</v>
      </c>
      <c r="O1850" s="177">
        <v>4.9385000000000003</v>
      </c>
      <c r="P1850" s="177"/>
      <c r="Q1850" s="177">
        <v>5.0601000000000003</v>
      </c>
      <c r="R1850" s="177">
        <v>4.2295999999999996</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44918</v>
      </c>
      <c r="E1851" s="177">
        <v>1154.7554</v>
      </c>
      <c r="F1851" s="177">
        <v>6.8224</v>
      </c>
      <c r="G1851" s="177">
        <v>6.4546999999999999</v>
      </c>
      <c r="H1851" s="177">
        <v>6.1180000000000003</v>
      </c>
      <c r="I1851" s="177">
        <v>6.0453000000000001</v>
      </c>
      <c r="J1851" s="177">
        <v>6.1161000000000003</v>
      </c>
      <c r="K1851" s="177">
        <v>5.9356</v>
      </c>
      <c r="L1851" s="177">
        <v>5.4126000000000003</v>
      </c>
      <c r="M1851" s="177">
        <v>4.5368000000000004</v>
      </c>
      <c r="N1851" s="177">
        <v>4.3067000000000002</v>
      </c>
      <c r="O1851" s="177">
        <v>4.4997999999999996</v>
      </c>
      <c r="P1851" s="177"/>
      <c r="Q1851" s="177">
        <v>4.6193999999999997</v>
      </c>
      <c r="R1851" s="177">
        <v>3.7934999999999999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1779</v>
      </c>
      <c r="C1852" s="173">
        <v>148529</v>
      </c>
      <c r="D1852" s="176">
        <v>44918</v>
      </c>
      <c r="E1852" s="177">
        <v>1095.7062000000001</v>
      </c>
      <c r="F1852" s="177">
        <v>6.3769999999999998</v>
      </c>
      <c r="G1852" s="177">
        <v>6.8005000000000004</v>
      </c>
      <c r="H1852" s="177">
        <v>6.5750000000000002</v>
      </c>
      <c r="I1852" s="177">
        <v>6.6101000000000001</v>
      </c>
      <c r="J1852" s="177">
        <v>6.6673999999999998</v>
      </c>
      <c r="K1852" s="177">
        <v>6.2675000000000001</v>
      </c>
      <c r="L1852" s="177">
        <v>5.6577999999999999</v>
      </c>
      <c r="M1852" s="177">
        <v>5.0166000000000004</v>
      </c>
      <c r="N1852" s="177">
        <v>4.8120000000000003</v>
      </c>
      <c r="O1852" s="177"/>
      <c r="P1852" s="177"/>
      <c r="Q1852" s="177">
        <v>4.2205000000000004</v>
      </c>
      <c r="R1852" s="177">
        <v>4.2432999999999996</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1780</v>
      </c>
      <c r="C1853" s="173">
        <v>148530</v>
      </c>
      <c r="D1853" s="176">
        <v>44918</v>
      </c>
      <c r="E1853" s="177">
        <v>1090.4374</v>
      </c>
      <c r="F1853" s="177">
        <v>6.1801000000000004</v>
      </c>
      <c r="G1853" s="177">
        <v>6.6067</v>
      </c>
      <c r="H1853" s="177">
        <v>6.3829000000000002</v>
      </c>
      <c r="I1853" s="177">
        <v>6.4198000000000004</v>
      </c>
      <c r="J1853" s="177">
        <v>6.4782999999999999</v>
      </c>
      <c r="K1853" s="177">
        <v>6.0731000000000002</v>
      </c>
      <c r="L1853" s="177">
        <v>5.4645000000000001</v>
      </c>
      <c r="M1853" s="177">
        <v>4.8202999999999996</v>
      </c>
      <c r="N1853" s="177">
        <v>4.6139000000000001</v>
      </c>
      <c r="O1853" s="177"/>
      <c r="P1853" s="177"/>
      <c r="Q1853" s="177">
        <v>3.9935999999999998</v>
      </c>
      <c r="R1853" s="177">
        <v>4.0308000000000002</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44918</v>
      </c>
      <c r="E1854" s="177">
        <v>14.853400000000001</v>
      </c>
      <c r="F1854" s="177">
        <v>4.4238</v>
      </c>
      <c r="G1854" s="177">
        <v>6.1464999999999996</v>
      </c>
      <c r="H1854" s="177">
        <v>5.7636000000000003</v>
      </c>
      <c r="I1854" s="177">
        <v>5.7171000000000003</v>
      </c>
      <c r="J1854" s="177">
        <v>5.67</v>
      </c>
      <c r="K1854" s="177">
        <v>5.5549999999999997</v>
      </c>
      <c r="L1854" s="177">
        <v>5.0134999999999996</v>
      </c>
      <c r="M1854" s="177">
        <v>4.3293999999999997</v>
      </c>
      <c r="N1854" s="177">
        <v>4.0701000000000001</v>
      </c>
      <c r="O1854" s="177">
        <v>3.8639000000000001</v>
      </c>
      <c r="P1854" s="177">
        <v>1.8814</v>
      </c>
      <c r="Q1854" s="177">
        <v>4.3453999999999997</v>
      </c>
      <c r="R1854" s="177">
        <v>3.6137000000000001</v>
      </c>
      <c r="S1854" t="s">
        <v>1811</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44918</v>
      </c>
      <c r="E1855" s="177">
        <v>14.2636</v>
      </c>
      <c r="F1855" s="177">
        <v>3.8388</v>
      </c>
      <c r="G1855" s="177">
        <v>5.6322999999999999</v>
      </c>
      <c r="H1855" s="177">
        <v>5.2694999999999999</v>
      </c>
      <c r="I1855" s="177">
        <v>5.2196999999999996</v>
      </c>
      <c r="J1855" s="177">
        <v>5.1825999999999999</v>
      </c>
      <c r="K1855" s="177">
        <v>5.0599999999999996</v>
      </c>
      <c r="L1855" s="177">
        <v>4.5115999999999996</v>
      </c>
      <c r="M1855" s="177">
        <v>3.8187000000000002</v>
      </c>
      <c r="N1855" s="177">
        <v>3.5568</v>
      </c>
      <c r="O1855" s="177">
        <v>3.4310999999999998</v>
      </c>
      <c r="P1855" s="177">
        <v>1.5529999999999999</v>
      </c>
      <c r="Q1855" s="177">
        <v>3.8917999999999999</v>
      </c>
      <c r="R1855" s="177">
        <v>2.9660000000000002</v>
      </c>
      <c r="S1855" t="s">
        <v>1811</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1828</v>
      </c>
      <c r="C1856" s="173">
        <v>119186</v>
      </c>
      <c r="D1856" s="176"/>
      <c r="E1856" s="177"/>
      <c r="F1856" s="177"/>
      <c r="G1856" s="177"/>
      <c r="H1856" s="177"/>
      <c r="I1856" s="177"/>
      <c r="J1856" s="177"/>
      <c r="K1856" s="177"/>
      <c r="L1856" s="177"/>
      <c r="M1856" s="177"/>
      <c r="N1856" s="177"/>
      <c r="O1856" s="177"/>
      <c r="P1856" s="177"/>
      <c r="Q1856" s="177"/>
      <c r="R1856" s="177"/>
      <c r="S1856" t="s">
        <v>1811</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1829</v>
      </c>
      <c r="C1857" s="173">
        <v>112408</v>
      </c>
      <c r="D1857" s="176"/>
      <c r="E1857" s="177"/>
      <c r="F1857" s="177"/>
      <c r="G1857" s="177"/>
      <c r="H1857" s="177"/>
      <c r="I1857" s="177"/>
      <c r="J1857" s="177"/>
      <c r="K1857" s="177"/>
      <c r="L1857" s="177"/>
      <c r="M1857" s="177"/>
      <c r="N1857" s="177"/>
      <c r="O1857" s="177"/>
      <c r="P1857" s="177"/>
      <c r="Q1857" s="177"/>
      <c r="R1857" s="177"/>
      <c r="S1857" t="s">
        <v>1811</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44918</v>
      </c>
      <c r="E1858" s="177">
        <v>3391.1601000000001</v>
      </c>
      <c r="F1858" s="177">
        <v>7.2602000000000002</v>
      </c>
      <c r="G1858" s="177">
        <v>6.4901</v>
      </c>
      <c r="H1858" s="177">
        <v>5.8532000000000002</v>
      </c>
      <c r="I1858" s="177">
        <v>6.3205</v>
      </c>
      <c r="J1858" s="177">
        <v>6.1515000000000004</v>
      </c>
      <c r="K1858" s="177">
        <v>5.7758000000000003</v>
      </c>
      <c r="L1858" s="177">
        <v>5.3844000000000003</v>
      </c>
      <c r="M1858" s="177">
        <v>4.6558000000000002</v>
      </c>
      <c r="N1858" s="177">
        <v>4.5433000000000003</v>
      </c>
      <c r="O1858" s="177">
        <v>5.7317</v>
      </c>
      <c r="P1858" s="177">
        <v>5.0514999999999999</v>
      </c>
      <c r="Q1858" s="177">
        <v>5.9699</v>
      </c>
      <c r="R1858" s="177">
        <v>6.1559999999999997</v>
      </c>
      <c r="S1858" t="s">
        <v>1811</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44918</v>
      </c>
      <c r="E1859" s="177">
        <v>3669.1287000000002</v>
      </c>
      <c r="F1859" s="177">
        <v>8.0435999999999996</v>
      </c>
      <c r="G1859" s="177">
        <v>7.2851999999999997</v>
      </c>
      <c r="H1859" s="177">
        <v>6.6519000000000004</v>
      </c>
      <c r="I1859" s="177">
        <v>7.1212999999999997</v>
      </c>
      <c r="J1859" s="177">
        <v>6.9550999999999998</v>
      </c>
      <c r="K1859" s="177">
        <v>6.5877999999999997</v>
      </c>
      <c r="L1859" s="177">
        <v>6.2077999999999998</v>
      </c>
      <c r="M1859" s="177">
        <v>5.4861000000000004</v>
      </c>
      <c r="N1859" s="177">
        <v>5.3827999999999996</v>
      </c>
      <c r="O1859" s="177">
        <v>6.5816999999999997</v>
      </c>
      <c r="P1859" s="177">
        <v>5.9043000000000001</v>
      </c>
      <c r="Q1859" s="177">
        <v>7.0758999999999999</v>
      </c>
      <c r="R1859" s="177">
        <v>7.0247000000000002</v>
      </c>
      <c r="S1859" t="s">
        <v>1811</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1811</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1811</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1896</v>
      </c>
      <c r="C1862" s="173">
        <v>138343</v>
      </c>
      <c r="D1862" s="176">
        <v>44918</v>
      </c>
      <c r="E1862" s="177">
        <v>28.870100000000001</v>
      </c>
      <c r="F1862" s="177">
        <v>6.7019000000000002</v>
      </c>
      <c r="G1862" s="177">
        <v>6.4935</v>
      </c>
      <c r="H1862" s="177">
        <v>6.1843000000000004</v>
      </c>
      <c r="I1862" s="177">
        <v>5.9828999999999999</v>
      </c>
      <c r="J1862" s="177">
        <v>5.9926000000000004</v>
      </c>
      <c r="K1862" s="177">
        <v>5.6482000000000001</v>
      </c>
      <c r="L1862" s="177">
        <v>5.1406999999999998</v>
      </c>
      <c r="M1862" s="177">
        <v>4.4390000000000001</v>
      </c>
      <c r="N1862" s="177">
        <v>4.2504999999999997</v>
      </c>
      <c r="O1862" s="177">
        <v>4.3727999999999998</v>
      </c>
      <c r="P1862" s="177">
        <v>6.9069000000000003</v>
      </c>
      <c r="Q1862" s="177">
        <v>7.5970000000000004</v>
      </c>
      <c r="R1862" s="177">
        <v>3.7452000000000001</v>
      </c>
      <c r="S1862" t="s">
        <v>1811</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1897</v>
      </c>
      <c r="C1863" s="173">
        <v>138358</v>
      </c>
      <c r="D1863" s="176">
        <v>44918</v>
      </c>
      <c r="E1863" s="177">
        <v>29.6996</v>
      </c>
      <c r="F1863" s="177">
        <v>7.3753000000000002</v>
      </c>
      <c r="G1863" s="177">
        <v>7.1322000000000001</v>
      </c>
      <c r="H1863" s="177">
        <v>6.8033000000000001</v>
      </c>
      <c r="I1863" s="177">
        <v>6.6093000000000002</v>
      </c>
      <c r="J1863" s="177">
        <v>6.6231999999999998</v>
      </c>
      <c r="K1863" s="177">
        <v>6.2823000000000002</v>
      </c>
      <c r="L1863" s="177">
        <v>5.7797999999999998</v>
      </c>
      <c r="M1863" s="177">
        <v>5.0597000000000003</v>
      </c>
      <c r="N1863" s="177">
        <v>4.8707000000000003</v>
      </c>
      <c r="O1863" s="177">
        <v>4.9078999999999997</v>
      </c>
      <c r="P1863" s="177">
        <v>7.2801</v>
      </c>
      <c r="Q1863" s="177">
        <v>8.1197999999999997</v>
      </c>
      <c r="R1863" s="177">
        <v>4.2945000000000002</v>
      </c>
      <c r="S1863" t="s">
        <v>1811</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44918</v>
      </c>
      <c r="E1864" s="177">
        <v>5062.8908000000001</v>
      </c>
      <c r="F1864" s="177">
        <v>7.0723000000000003</v>
      </c>
      <c r="G1864" s="177">
        <v>7.0420999999999996</v>
      </c>
      <c r="H1864" s="177">
        <v>6.6901000000000002</v>
      </c>
      <c r="I1864" s="177">
        <v>6.6733000000000002</v>
      </c>
      <c r="J1864" s="177">
        <v>6.7069999999999999</v>
      </c>
      <c r="K1864" s="177">
        <v>6.2145999999999999</v>
      </c>
      <c r="L1864" s="177">
        <v>5.69</v>
      </c>
      <c r="M1864" s="177">
        <v>4.6906999999999996</v>
      </c>
      <c r="N1864" s="177">
        <v>4.5971000000000002</v>
      </c>
      <c r="O1864" s="177">
        <v>4.7249999999999996</v>
      </c>
      <c r="P1864" s="177">
        <v>6.0643000000000002</v>
      </c>
      <c r="Q1864" s="177">
        <v>7.1585999999999999</v>
      </c>
      <c r="R1864" s="177">
        <v>4.0662000000000003</v>
      </c>
      <c r="S1864" t="s">
        <v>1811</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44918</v>
      </c>
      <c r="E1865" s="177">
        <v>5003.1018000000004</v>
      </c>
      <c r="F1865" s="177">
        <v>6.8933</v>
      </c>
      <c r="G1865" s="177">
        <v>6.8620999999999999</v>
      </c>
      <c r="H1865" s="177">
        <v>6.5091000000000001</v>
      </c>
      <c r="I1865" s="177">
        <v>6.4920999999999998</v>
      </c>
      <c r="J1865" s="177">
        <v>6.5247000000000002</v>
      </c>
      <c r="K1865" s="177">
        <v>6.0315000000000003</v>
      </c>
      <c r="L1865" s="177">
        <v>5.5038999999999998</v>
      </c>
      <c r="M1865" s="177">
        <v>4.5035999999999996</v>
      </c>
      <c r="N1865" s="177">
        <v>4.4089999999999998</v>
      </c>
      <c r="O1865" s="177">
        <v>4.5408999999999997</v>
      </c>
      <c r="P1865" s="177">
        <v>5.8963999999999999</v>
      </c>
      <c r="Q1865" s="177">
        <v>7.0560999999999998</v>
      </c>
      <c r="R1865" s="177">
        <v>3.8786999999999998</v>
      </c>
      <c r="S1865" t="s">
        <v>1811</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1877</v>
      </c>
      <c r="C1866" s="173">
        <v>149535</v>
      </c>
      <c r="D1866" s="176">
        <v>44918</v>
      </c>
      <c r="E1866" s="177">
        <v>2298.9623999999999</v>
      </c>
      <c r="F1866" s="177">
        <v>6.1341999999999999</v>
      </c>
      <c r="G1866" s="177">
        <v>5.9280999999999997</v>
      </c>
      <c r="H1866" s="177">
        <v>5.4244000000000003</v>
      </c>
      <c r="I1866" s="177">
        <v>5.3669000000000002</v>
      </c>
      <c r="J1866" s="177">
        <v>5.3769</v>
      </c>
      <c r="K1866" s="177">
        <v>5.0683999999999996</v>
      </c>
      <c r="L1866" s="177">
        <v>4.5425000000000004</v>
      </c>
      <c r="M1866" s="177">
        <v>3.8472</v>
      </c>
      <c r="N1866" s="177">
        <v>3.6065999999999998</v>
      </c>
      <c r="O1866" s="177">
        <v>3.4405000000000001</v>
      </c>
      <c r="P1866" s="177">
        <v>3.5983000000000001</v>
      </c>
      <c r="Q1866" s="177">
        <v>5.7077</v>
      </c>
      <c r="R1866" s="177">
        <v>3.1400999999999999</v>
      </c>
      <c r="S1866" t="s">
        <v>1811</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1878</v>
      </c>
      <c r="C1867" s="173">
        <v>149539</v>
      </c>
      <c r="D1867" s="176">
        <v>44918</v>
      </c>
      <c r="E1867" s="177">
        <v>2431.4996000000001</v>
      </c>
      <c r="F1867" s="177">
        <v>7.3945999999999996</v>
      </c>
      <c r="G1867" s="177">
        <v>7.1886999999999999</v>
      </c>
      <c r="H1867" s="177">
        <v>6.6858000000000004</v>
      </c>
      <c r="I1867" s="177">
        <v>6.6292999999999997</v>
      </c>
      <c r="J1867" s="177">
        <v>6.6425999999999998</v>
      </c>
      <c r="K1867" s="177">
        <v>6.3457999999999997</v>
      </c>
      <c r="L1867" s="177">
        <v>5.8346999999999998</v>
      </c>
      <c r="M1867" s="177">
        <v>5.1345000000000001</v>
      </c>
      <c r="N1867" s="177">
        <v>4.8902999999999999</v>
      </c>
      <c r="O1867" s="177">
        <v>4.4348000000000001</v>
      </c>
      <c r="P1867" s="177">
        <v>4.54</v>
      </c>
      <c r="Q1867" s="177">
        <v>6.5900999999999996</v>
      </c>
      <c r="R1867" s="177">
        <v>4.1961000000000004</v>
      </c>
      <c r="S1867" t="s">
        <v>1811</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1811</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1811</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44918</v>
      </c>
      <c r="E1870" s="177">
        <v>12.339600000000001</v>
      </c>
      <c r="F1870" s="177">
        <v>6.8045999999999998</v>
      </c>
      <c r="G1870" s="177">
        <v>7.0045000000000002</v>
      </c>
      <c r="H1870" s="177">
        <v>6.8968999999999996</v>
      </c>
      <c r="I1870" s="177">
        <v>6.7149000000000001</v>
      </c>
      <c r="J1870" s="177">
        <v>6.6820000000000004</v>
      </c>
      <c r="K1870" s="177">
        <v>6.3631000000000002</v>
      </c>
      <c r="L1870" s="177">
        <v>5.8036000000000003</v>
      </c>
      <c r="M1870" s="177">
        <v>5.0431999999999997</v>
      </c>
      <c r="N1870" s="177">
        <v>4.8635000000000002</v>
      </c>
      <c r="O1870" s="177">
        <v>4.8148999999999997</v>
      </c>
      <c r="P1870" s="177"/>
      <c r="Q1870" s="177">
        <v>5.5086000000000004</v>
      </c>
      <c r="R1870" s="177">
        <v>4.3819999999999997</v>
      </c>
      <c r="S1870" t="s">
        <v>1811</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44918</v>
      </c>
      <c r="E1871" s="177">
        <v>11.9931</v>
      </c>
      <c r="F1871" s="177">
        <v>6.0877999999999997</v>
      </c>
      <c r="G1871" s="177">
        <v>6.2930000000000001</v>
      </c>
      <c r="H1871" s="177">
        <v>6.1375000000000002</v>
      </c>
      <c r="I1871" s="177">
        <v>5.9264000000000001</v>
      </c>
      <c r="J1871" s="177">
        <v>5.9023000000000003</v>
      </c>
      <c r="K1871" s="177">
        <v>5.5574000000000003</v>
      </c>
      <c r="L1871" s="177">
        <v>4.9931000000000001</v>
      </c>
      <c r="M1871" s="177">
        <v>4.2321999999999997</v>
      </c>
      <c r="N1871" s="177">
        <v>4.0490000000000004</v>
      </c>
      <c r="O1871" s="177">
        <v>4.0220000000000002</v>
      </c>
      <c r="P1871" s="177"/>
      <c r="Q1871" s="177">
        <v>4.7449000000000003</v>
      </c>
      <c r="R1871" s="177">
        <v>3.5731000000000002</v>
      </c>
      <c r="S1871" t="s">
        <v>1811</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44918</v>
      </c>
      <c r="E1872" s="177">
        <v>3775.3398000000002</v>
      </c>
      <c r="F1872" s="177">
        <v>7.5290999999999997</v>
      </c>
      <c r="G1872" s="177">
        <v>7.7686999999999999</v>
      </c>
      <c r="H1872" s="177">
        <v>6.9081999999999999</v>
      </c>
      <c r="I1872" s="177">
        <v>6.6576000000000004</v>
      </c>
      <c r="J1872" s="177">
        <v>6.6077000000000004</v>
      </c>
      <c r="K1872" s="177">
        <v>6.2207999999999997</v>
      </c>
      <c r="L1872" s="177">
        <v>5.7245999999999997</v>
      </c>
      <c r="M1872" s="177">
        <v>4.8928000000000003</v>
      </c>
      <c r="N1872" s="177">
        <v>4.7222999999999997</v>
      </c>
      <c r="O1872" s="177">
        <v>5.7431000000000001</v>
      </c>
      <c r="P1872" s="177">
        <v>5.7347999999999999</v>
      </c>
      <c r="Q1872" s="177">
        <v>7.4222000000000001</v>
      </c>
      <c r="R1872" s="177">
        <v>5.7016999999999998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44918</v>
      </c>
      <c r="E1873" s="177">
        <v>3569.2606000000001</v>
      </c>
      <c r="F1873" s="177">
        <v>7.0083000000000002</v>
      </c>
      <c r="G1873" s="177">
        <v>7.2481999999999998</v>
      </c>
      <c r="H1873" s="177">
        <v>6.3875000000000002</v>
      </c>
      <c r="I1873" s="177">
        <v>6.1363000000000003</v>
      </c>
      <c r="J1873" s="177">
        <v>6.085</v>
      </c>
      <c r="K1873" s="177">
        <v>5.6931000000000003</v>
      </c>
      <c r="L1873" s="177">
        <v>5.1904000000000003</v>
      </c>
      <c r="M1873" s="177">
        <v>4.3356000000000003</v>
      </c>
      <c r="N1873" s="177">
        <v>4.1490999999999998</v>
      </c>
      <c r="O1873" s="177">
        <v>5.1680000000000001</v>
      </c>
      <c r="P1873" s="177">
        <v>5.1470000000000002</v>
      </c>
      <c r="Q1873" s="177">
        <v>6.8032000000000004</v>
      </c>
      <c r="R1873" s="177">
        <v>5.1241000000000003</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1888</v>
      </c>
      <c r="C1874" s="173">
        <v>147311</v>
      </c>
      <c r="D1874" s="176">
        <v>44918</v>
      </c>
      <c r="E1874" s="177">
        <v>1178.6412</v>
      </c>
      <c r="F1874" s="177">
        <v>6.5757000000000003</v>
      </c>
      <c r="G1874" s="177">
        <v>7.3211000000000004</v>
      </c>
      <c r="H1874" s="177">
        <v>6.5858999999999996</v>
      </c>
      <c r="I1874" s="177">
        <v>6.5235000000000003</v>
      </c>
      <c r="J1874" s="177">
        <v>6.5762</v>
      </c>
      <c r="K1874" s="177">
        <v>6.1513999999999998</v>
      </c>
      <c r="L1874" s="177">
        <v>5.4398999999999997</v>
      </c>
      <c r="M1874" s="177">
        <v>4.7975000000000003</v>
      </c>
      <c r="N1874" s="177">
        <v>4.5151000000000003</v>
      </c>
      <c r="O1874" s="177">
        <v>4.3794000000000004</v>
      </c>
      <c r="P1874" s="177"/>
      <c r="Q1874" s="177">
        <v>4.7378</v>
      </c>
      <c r="R1874" s="177">
        <v>4.5079000000000002</v>
      </c>
    </row>
    <row r="1875" spans="1:34" x14ac:dyDescent="0.3">
      <c r="A1875" s="173" t="s">
        <v>1360</v>
      </c>
      <c r="B1875" s="173" t="s">
        <v>1889</v>
      </c>
      <c r="C1875" s="173">
        <v>147307</v>
      </c>
      <c r="D1875" s="176">
        <v>44918</v>
      </c>
      <c r="E1875" s="177">
        <v>1155.2043000000001</v>
      </c>
      <c r="F1875" s="177">
        <v>5.9757999999999996</v>
      </c>
      <c r="G1875" s="177">
        <v>6.7210999999999999</v>
      </c>
      <c r="H1875" s="177">
        <v>5.9843999999999999</v>
      </c>
      <c r="I1875" s="177">
        <v>5.9221000000000004</v>
      </c>
      <c r="J1875" s="177">
        <v>5.9558</v>
      </c>
      <c r="K1875" s="177">
        <v>5.4748999999999999</v>
      </c>
      <c r="L1875" s="177">
        <v>4.7381000000000002</v>
      </c>
      <c r="M1875" s="177">
        <v>4.0852000000000004</v>
      </c>
      <c r="N1875" s="177">
        <v>3.8069000000000002</v>
      </c>
      <c r="O1875" s="177">
        <v>3.7968999999999999</v>
      </c>
      <c r="P1875" s="177"/>
      <c r="Q1875" s="177">
        <v>4.1470000000000002</v>
      </c>
      <c r="R1875" s="177">
        <v>3.8933</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6.7793693877551036</v>
      </c>
      <c r="G1876" s="179">
        <v>6.9860857142857133</v>
      </c>
      <c r="H1876" s="179">
        <v>6.4620734693877537</v>
      </c>
      <c r="I1876" s="179">
        <v>6.4181938775510208</v>
      </c>
      <c r="J1876" s="179">
        <v>6.3700265306122459</v>
      </c>
      <c r="K1876" s="179">
        <v>6.0164142857142862</v>
      </c>
      <c r="L1876" s="179">
        <v>5.4890122448979577</v>
      </c>
      <c r="M1876" s="179">
        <v>4.6849959183673464</v>
      </c>
      <c r="N1876" s="179">
        <v>4.4976938775510202</v>
      </c>
      <c r="O1876" s="179">
        <v>4.6127177777777764</v>
      </c>
      <c r="P1876" s="179">
        <v>5.4474275862068966</v>
      </c>
      <c r="Q1876" s="179">
        <v>6.1530244897959161</v>
      </c>
      <c r="R1876" s="179">
        <v>4.1653285714285717</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7</v>
      </c>
      <c r="G1877" s="179">
        <v>6.9668999999999999</v>
      </c>
      <c r="H1877" s="179">
        <v>6.5499000000000001</v>
      </c>
      <c r="I1877" s="179">
        <v>6.5053000000000001</v>
      </c>
      <c r="J1877" s="179">
        <v>6.4550999999999998</v>
      </c>
      <c r="K1877" s="179">
        <v>6.0731000000000002</v>
      </c>
      <c r="L1877" s="179">
        <v>5.5038999999999998</v>
      </c>
      <c r="M1877" s="179">
        <v>4.6906999999999996</v>
      </c>
      <c r="N1877" s="179">
        <v>4.5151000000000003</v>
      </c>
      <c r="O1877" s="179">
        <v>4.5483000000000002</v>
      </c>
      <c r="P1877" s="179">
        <v>5.7232000000000003</v>
      </c>
      <c r="Q1877" s="179">
        <v>6.5900999999999996</v>
      </c>
      <c r="R1877" s="179">
        <v>4.1482000000000001</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44918</v>
      </c>
      <c r="E1880" s="177">
        <v>71.000100000000003</v>
      </c>
      <c r="F1880" s="177">
        <v>-3.3448000000000002</v>
      </c>
      <c r="G1880" s="177">
        <v>-5.7404999999999999</v>
      </c>
      <c r="H1880" s="177">
        <v>-5.4302000000000001</v>
      </c>
      <c r="I1880" s="177">
        <v>-5.7667999999999999</v>
      </c>
      <c r="J1880" s="177">
        <v>-3.7746</v>
      </c>
      <c r="K1880" s="177">
        <v>-0.52829999999999999</v>
      </c>
      <c r="L1880" s="177">
        <v>15.885</v>
      </c>
      <c r="M1880" s="177">
        <v>1.8048</v>
      </c>
      <c r="N1880" s="177">
        <v>0.1651</v>
      </c>
      <c r="O1880" s="177">
        <v>15.6874</v>
      </c>
      <c r="P1880" s="177">
        <v>1.2507999999999999</v>
      </c>
      <c r="Q1880" s="177">
        <v>14.211499999999999</v>
      </c>
      <c r="R1880" s="177">
        <v>16.661300000000001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44918</v>
      </c>
      <c r="E1881" s="177">
        <v>78.188999999999993</v>
      </c>
      <c r="F1881" s="177">
        <v>-3.3422999999999998</v>
      </c>
      <c r="G1881" s="177">
        <v>-5.734</v>
      </c>
      <c r="H1881" s="177">
        <v>-5.4142999999999999</v>
      </c>
      <c r="I1881" s="177">
        <v>-5.7344999999999997</v>
      </c>
      <c r="J1881" s="177">
        <v>-3.7033</v>
      </c>
      <c r="K1881" s="177">
        <v>-0.30180000000000001</v>
      </c>
      <c r="L1881" s="177">
        <v>16.4192</v>
      </c>
      <c r="M1881" s="177">
        <v>2.5165999999999999</v>
      </c>
      <c r="N1881" s="177">
        <v>1.0899000000000001</v>
      </c>
      <c r="O1881" s="177">
        <v>16.807300000000001</v>
      </c>
      <c r="P1881" s="177">
        <v>2.3304999999999998</v>
      </c>
      <c r="Q1881" s="177">
        <v>15.575100000000001</v>
      </c>
      <c r="R1881" s="177">
        <v>17.733000000000001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1781</v>
      </c>
      <c r="C1882" s="173">
        <v>148595</v>
      </c>
      <c r="D1882" s="176">
        <v>44918</v>
      </c>
      <c r="E1882" s="177">
        <v>13.116</v>
      </c>
      <c r="F1882" s="177">
        <v>-1.6644000000000001</v>
      </c>
      <c r="G1882" s="177">
        <v>-2.5556999999999999</v>
      </c>
      <c r="H1882" s="177">
        <v>-2.7075</v>
      </c>
      <c r="I1882" s="177">
        <v>-3.6225999999999998</v>
      </c>
      <c r="J1882" s="177">
        <v>-2.3744000000000001</v>
      </c>
      <c r="K1882" s="177">
        <v>1.2427999999999999</v>
      </c>
      <c r="L1882" s="177">
        <v>12.2849</v>
      </c>
      <c r="M1882" s="177">
        <v>-0.13700000000000001</v>
      </c>
      <c r="N1882" s="177">
        <v>-1.6939</v>
      </c>
      <c r="O1882" s="177"/>
      <c r="P1882" s="177"/>
      <c r="Q1882" s="177">
        <v>14.2537</v>
      </c>
      <c r="R1882" s="177">
        <v>13.591799999999999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1782</v>
      </c>
      <c r="C1883" s="173">
        <v>148594</v>
      </c>
      <c r="D1883" s="176">
        <v>44918</v>
      </c>
      <c r="E1883" s="177">
        <v>12.914999999999999</v>
      </c>
      <c r="F1883" s="177">
        <v>-1.6674</v>
      </c>
      <c r="G1883" s="177">
        <v>-2.5577000000000001</v>
      </c>
      <c r="H1883" s="177">
        <v>-2.7191999999999998</v>
      </c>
      <c r="I1883" s="177">
        <v>-3.6482000000000001</v>
      </c>
      <c r="J1883" s="177">
        <v>-2.4325999999999999</v>
      </c>
      <c r="K1883" s="177">
        <v>1.0484</v>
      </c>
      <c r="L1883" s="177">
        <v>11.8569</v>
      </c>
      <c r="M1883" s="177">
        <v>-0.69969999999999999</v>
      </c>
      <c r="N1883" s="177">
        <v>-2.4325999999999999</v>
      </c>
      <c r="O1883" s="177"/>
      <c r="P1883" s="177"/>
      <c r="Q1883" s="177">
        <v>13.3901</v>
      </c>
      <c r="R1883" s="177">
        <v>12.7347</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44918</v>
      </c>
      <c r="E1884" s="177">
        <v>442.97</v>
      </c>
      <c r="F1884" s="177">
        <v>-2.0874999999999999</v>
      </c>
      <c r="G1884" s="177">
        <v>-3.7944</v>
      </c>
      <c r="H1884" s="177">
        <v>-3.5184000000000002</v>
      </c>
      <c r="I1884" s="177">
        <v>-4.7178000000000004</v>
      </c>
      <c r="J1884" s="177">
        <v>-3.1385000000000001</v>
      </c>
      <c r="K1884" s="177">
        <v>2.0047999999999999</v>
      </c>
      <c r="L1884" s="177">
        <v>16.673300000000001</v>
      </c>
      <c r="M1884" s="177">
        <v>4.2510000000000003</v>
      </c>
      <c r="N1884" s="177">
        <v>2.6135000000000002</v>
      </c>
      <c r="O1884" s="177">
        <v>15.8591</v>
      </c>
      <c r="P1884" s="177">
        <v>8.0044000000000004</v>
      </c>
      <c r="Q1884" s="177">
        <v>14.0116</v>
      </c>
      <c r="R1884" s="177">
        <v>18.802299999999999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44918</v>
      </c>
      <c r="E1885" s="177">
        <v>484.06799999999998</v>
      </c>
      <c r="F1885" s="177">
        <v>-2.0851000000000002</v>
      </c>
      <c r="G1885" s="177">
        <v>-3.7873000000000001</v>
      </c>
      <c r="H1885" s="177">
        <v>-3.5021</v>
      </c>
      <c r="I1885" s="177">
        <v>-4.6856999999999998</v>
      </c>
      <c r="J1885" s="177">
        <v>-3.0703</v>
      </c>
      <c r="K1885" s="177">
        <v>2.2458999999999998</v>
      </c>
      <c r="L1885" s="177">
        <v>17.227599999999999</v>
      </c>
      <c r="M1885" s="177">
        <v>4.9877000000000002</v>
      </c>
      <c r="N1885" s="177">
        <v>3.5787</v>
      </c>
      <c r="O1885" s="177">
        <v>16.936299999999999</v>
      </c>
      <c r="P1885" s="177">
        <v>9.1120999999999999</v>
      </c>
      <c r="Q1885" s="177">
        <v>15.306900000000001</v>
      </c>
      <c r="R1885" s="177">
        <v>19.919599999999999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2063</v>
      </c>
      <c r="C1886" s="173">
        <v>151113</v>
      </c>
      <c r="D1886" s="176">
        <v>44918</v>
      </c>
      <c r="E1886" s="177">
        <v>64.160499999999999</v>
      </c>
      <c r="F1886" s="177">
        <v>-2.6313</v>
      </c>
      <c r="G1886" s="177">
        <v>-4.7325999999999997</v>
      </c>
      <c r="H1886" s="177">
        <v>-4.3688000000000002</v>
      </c>
      <c r="I1886" s="177">
        <v>-4.9291999999999998</v>
      </c>
      <c r="J1886" s="177">
        <v>-2.4841000000000002</v>
      </c>
      <c r="K1886" s="177">
        <v>2.2216999999999998</v>
      </c>
      <c r="L1886" s="177">
        <v>18.9589</v>
      </c>
      <c r="M1886" s="177">
        <v>4.5793999999999997</v>
      </c>
      <c r="N1886" s="177">
        <v>4.6391</v>
      </c>
      <c r="O1886" s="177">
        <v>18.908200000000001</v>
      </c>
      <c r="P1886" s="177">
        <v>9.8339999999999996</v>
      </c>
      <c r="Q1886" s="177">
        <v>18.0181</v>
      </c>
      <c r="R1886" s="177">
        <v>22.043900000000001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2064</v>
      </c>
      <c r="C1887" s="173">
        <v>151110</v>
      </c>
      <c r="D1887" s="176">
        <v>44918</v>
      </c>
      <c r="E1887" s="177">
        <v>58.913699999999999</v>
      </c>
      <c r="F1887" s="177">
        <v>-2.6339000000000001</v>
      </c>
      <c r="G1887" s="177">
        <v>-4.7401999999999997</v>
      </c>
      <c r="H1887" s="177">
        <v>-4.3864999999999998</v>
      </c>
      <c r="I1887" s="177">
        <v>-4.9638</v>
      </c>
      <c r="J1887" s="177">
        <v>-2.5609000000000002</v>
      </c>
      <c r="K1887" s="177">
        <v>1.9762</v>
      </c>
      <c r="L1887" s="177">
        <v>18.386199999999999</v>
      </c>
      <c r="M1887" s="177">
        <v>3.8237000000000001</v>
      </c>
      <c r="N1887" s="177">
        <v>3.641</v>
      </c>
      <c r="O1887" s="177">
        <v>17.764600000000002</v>
      </c>
      <c r="P1887" s="177">
        <v>8.7950999999999997</v>
      </c>
      <c r="Q1887" s="177">
        <v>14.6595</v>
      </c>
      <c r="R1887" s="177">
        <v>20.8812</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44918</v>
      </c>
      <c r="E1888" s="177">
        <v>272.10000000000002</v>
      </c>
      <c r="F1888" s="177">
        <v>-1.7619</v>
      </c>
      <c r="G1888" s="177">
        <v>-2.7902</v>
      </c>
      <c r="H1888" s="177">
        <v>-2.7136999999999998</v>
      </c>
      <c r="I1888" s="177">
        <v>-2.7484999999999999</v>
      </c>
      <c r="J1888" s="177">
        <v>-1.2448999999999999</v>
      </c>
      <c r="K1888" s="177">
        <v>5.1959999999999997</v>
      </c>
      <c r="L1888" s="177">
        <v>17.299700000000001</v>
      </c>
      <c r="M1888" s="177">
        <v>7.9976000000000003</v>
      </c>
      <c r="N1888" s="177">
        <v>14.1455</v>
      </c>
      <c r="O1888" s="177">
        <v>24.217600000000001</v>
      </c>
      <c r="P1888" s="177">
        <v>13.19</v>
      </c>
      <c r="Q1888" s="177">
        <v>19.7087</v>
      </c>
      <c r="R1888" s="177">
        <v>25.7913</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44918</v>
      </c>
      <c r="E1889" s="177">
        <v>294.94</v>
      </c>
      <c r="F1889" s="177">
        <v>-1.7653000000000001</v>
      </c>
      <c r="G1889" s="177">
        <v>-2.7884000000000002</v>
      </c>
      <c r="H1889" s="177">
        <v>-2.7050000000000001</v>
      </c>
      <c r="I1889" s="177">
        <v>-2.7307000000000001</v>
      </c>
      <c r="J1889" s="177">
        <v>-1.2025999999999999</v>
      </c>
      <c r="K1889" s="177">
        <v>5.3319999999999999</v>
      </c>
      <c r="L1889" s="177">
        <v>17.599699999999999</v>
      </c>
      <c r="M1889" s="177">
        <v>8.4259000000000004</v>
      </c>
      <c r="N1889" s="177">
        <v>14.7805</v>
      </c>
      <c r="O1889" s="177">
        <v>24.9</v>
      </c>
      <c r="P1889" s="177">
        <v>13.9084</v>
      </c>
      <c r="Q1889" s="177">
        <v>17.6891</v>
      </c>
      <c r="R1889" s="177">
        <v>26.476500000000001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44918</v>
      </c>
      <c r="E1890" s="177">
        <v>16.850000000000001</v>
      </c>
      <c r="F1890" s="177">
        <v>-2.4883999999999999</v>
      </c>
      <c r="G1890" s="177">
        <v>-4.1524000000000001</v>
      </c>
      <c r="H1890" s="177">
        <v>-3.6040999999999999</v>
      </c>
      <c r="I1890" s="177">
        <v>-4.9097</v>
      </c>
      <c r="J1890" s="177">
        <v>-2.7698</v>
      </c>
      <c r="K1890" s="177">
        <v>2.6812999999999998</v>
      </c>
      <c r="L1890" s="177">
        <v>15.807600000000001</v>
      </c>
      <c r="M1890" s="177">
        <v>3.5648</v>
      </c>
      <c r="N1890" s="177">
        <v>4.3343999999999996</v>
      </c>
      <c r="O1890" s="177">
        <v>16.837900000000001</v>
      </c>
      <c r="P1890" s="177"/>
      <c r="Q1890" s="177">
        <v>12.7585</v>
      </c>
      <c r="R1890" s="177">
        <v>19.446899999999999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44918</v>
      </c>
      <c r="E1891" s="177">
        <v>16.07</v>
      </c>
      <c r="F1891" s="177">
        <v>-2.4878999999999998</v>
      </c>
      <c r="G1891" s="177">
        <v>-4.1741000000000001</v>
      </c>
      <c r="H1891" s="177">
        <v>-3.5992999999999999</v>
      </c>
      <c r="I1891" s="177">
        <v>-4.9112</v>
      </c>
      <c r="J1891" s="177">
        <v>-2.8416000000000001</v>
      </c>
      <c r="K1891" s="177">
        <v>2.4872000000000001</v>
      </c>
      <c r="L1891" s="177">
        <v>15.2798</v>
      </c>
      <c r="M1891" s="177">
        <v>2.9468000000000001</v>
      </c>
      <c r="N1891" s="177">
        <v>3.4771000000000001</v>
      </c>
      <c r="O1891" s="177">
        <v>15.966900000000001</v>
      </c>
      <c r="P1891" s="177"/>
      <c r="Q1891" s="177">
        <v>11.535299999999999</v>
      </c>
      <c r="R1891" s="177">
        <v>18.417400000000001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44918</v>
      </c>
      <c r="E1892" s="177">
        <v>98.933000000000007</v>
      </c>
      <c r="F1892" s="177">
        <v>-2.456</v>
      </c>
      <c r="G1892" s="177">
        <v>-4.7118000000000002</v>
      </c>
      <c r="H1892" s="177">
        <v>-4.5664999999999996</v>
      </c>
      <c r="I1892" s="177">
        <v>-5.3825000000000003</v>
      </c>
      <c r="J1892" s="177">
        <v>-3.1132</v>
      </c>
      <c r="K1892" s="177">
        <v>-1.2851999999999999</v>
      </c>
      <c r="L1892" s="177">
        <v>15.0518</v>
      </c>
      <c r="M1892" s="177">
        <v>3.9977</v>
      </c>
      <c r="N1892" s="177">
        <v>3.4647999999999999</v>
      </c>
      <c r="O1892" s="177">
        <v>25.549800000000001</v>
      </c>
      <c r="P1892" s="177">
        <v>10.2117</v>
      </c>
      <c r="Q1892" s="177">
        <v>16.314299999999999</v>
      </c>
      <c r="R1892" s="177">
        <v>30.559000000000001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44918</v>
      </c>
      <c r="E1893" s="177">
        <v>89.679000000000002</v>
      </c>
      <c r="F1893" s="177">
        <v>-2.4592000000000001</v>
      </c>
      <c r="G1893" s="177">
        <v>-4.7214999999999998</v>
      </c>
      <c r="H1893" s="177">
        <v>-4.5876999999999999</v>
      </c>
      <c r="I1893" s="177">
        <v>-5.4238</v>
      </c>
      <c r="J1893" s="177">
        <v>-3.2025000000000001</v>
      </c>
      <c r="K1893" s="177">
        <v>-1.5598000000000001</v>
      </c>
      <c r="L1893" s="177">
        <v>14.415699999999999</v>
      </c>
      <c r="M1893" s="177">
        <v>3.1385999999999998</v>
      </c>
      <c r="N1893" s="177">
        <v>2.3266</v>
      </c>
      <c r="O1893" s="177">
        <v>24.1919</v>
      </c>
      <c r="P1893" s="177">
        <v>8.9914000000000005</v>
      </c>
      <c r="Q1893" s="177">
        <v>15.9704</v>
      </c>
      <c r="R1893" s="177">
        <v>29.132300000000001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44918</v>
      </c>
      <c r="E1894" s="177">
        <v>19.7437</v>
      </c>
      <c r="F1894" s="177">
        <v>-1.1164000000000001</v>
      </c>
      <c r="G1894" s="177">
        <v>-2.5632999999999999</v>
      </c>
      <c r="H1894" s="177">
        <v>-2.0990000000000002</v>
      </c>
      <c r="I1894" s="177">
        <v>-3.5184000000000002</v>
      </c>
      <c r="J1894" s="177">
        <v>-2.3376999999999999</v>
      </c>
      <c r="K1894" s="177">
        <v>1.9187000000000001</v>
      </c>
      <c r="L1894" s="177">
        <v>13.780099999999999</v>
      </c>
      <c r="M1894" s="177">
        <v>4.5</v>
      </c>
      <c r="N1894" s="177">
        <v>3.1741000000000001</v>
      </c>
      <c r="O1894" s="177">
        <v>15.4594</v>
      </c>
      <c r="P1894" s="177">
        <v>5.7561999999999998</v>
      </c>
      <c r="Q1894" s="177">
        <v>9.7683999999999997</v>
      </c>
      <c r="R1894" s="177">
        <v>15.9352</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44918</v>
      </c>
      <c r="E1895" s="177">
        <v>17.168399999999998</v>
      </c>
      <c r="F1895" s="177">
        <v>-1.1208</v>
      </c>
      <c r="G1895" s="177">
        <v>-2.5773999999999999</v>
      </c>
      <c r="H1895" s="177">
        <v>-2.1324999999999998</v>
      </c>
      <c r="I1895" s="177">
        <v>-3.5792000000000002</v>
      </c>
      <c r="J1895" s="177">
        <v>-2.4771999999999998</v>
      </c>
      <c r="K1895" s="177">
        <v>1.4704999999999999</v>
      </c>
      <c r="L1895" s="177">
        <v>12.777100000000001</v>
      </c>
      <c r="M1895" s="177">
        <v>3.1128999999999998</v>
      </c>
      <c r="N1895" s="177">
        <v>1.3536999999999999</v>
      </c>
      <c r="O1895" s="177">
        <v>13.2156</v>
      </c>
      <c r="P1895" s="177">
        <v>3.9459</v>
      </c>
      <c r="Q1895" s="177">
        <v>7.6863999999999999</v>
      </c>
      <c r="R1895" s="177">
        <v>13.563000000000001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44918</v>
      </c>
      <c r="E1896" s="177">
        <v>425.64809045505598</v>
      </c>
      <c r="F1896" s="177">
        <v>-2.2896000000000001</v>
      </c>
      <c r="G1896" s="177">
        <v>-4.1100000000000003</v>
      </c>
      <c r="H1896" s="177">
        <v>-3.6421000000000001</v>
      </c>
      <c r="I1896" s="177">
        <v>-4.6138000000000003</v>
      </c>
      <c r="J1896" s="177">
        <v>-1.7286999999999999</v>
      </c>
      <c r="K1896" s="177">
        <v>4.4137000000000004</v>
      </c>
      <c r="L1896" s="177">
        <v>18.949400000000001</v>
      </c>
      <c r="M1896" s="177">
        <v>4.5738000000000003</v>
      </c>
      <c r="N1896" s="177">
        <v>3.2513000000000001</v>
      </c>
      <c r="O1896" s="177">
        <v>16.184799999999999</v>
      </c>
      <c r="P1896" s="177">
        <v>9.4163999999999994</v>
      </c>
      <c r="Q1896" s="177">
        <v>15.7967</v>
      </c>
      <c r="R1896" s="177">
        <v>19.374500000000001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44918</v>
      </c>
      <c r="E1897" s="177">
        <v>57.670299999999997</v>
      </c>
      <c r="F1897" s="177">
        <v>-2.2879999999999998</v>
      </c>
      <c r="G1897" s="177">
        <v>-4.1051000000000002</v>
      </c>
      <c r="H1897" s="177">
        <v>-3.6303000000000001</v>
      </c>
      <c r="I1897" s="177">
        <v>-4.5903</v>
      </c>
      <c r="J1897" s="177">
        <v>-1.6766000000000001</v>
      </c>
      <c r="K1897" s="177">
        <v>4.5811000000000002</v>
      </c>
      <c r="L1897" s="177">
        <v>19.3599</v>
      </c>
      <c r="M1897" s="177">
        <v>5.1112000000000002</v>
      </c>
      <c r="N1897" s="177">
        <v>3.9472</v>
      </c>
      <c r="O1897" s="177">
        <v>16.950800000000001</v>
      </c>
      <c r="P1897" s="177">
        <v>10.134399999999999</v>
      </c>
      <c r="Q1897" s="177">
        <v>14.8466</v>
      </c>
      <c r="R1897" s="177">
        <v>20.165900000000001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44918</v>
      </c>
      <c r="E1898" s="177">
        <v>124.3015</v>
      </c>
      <c r="F1898" s="177">
        <v>-2.3028</v>
      </c>
      <c r="G1898" s="177">
        <v>-4.0970000000000004</v>
      </c>
      <c r="H1898" s="177">
        <v>-3.9344999999999999</v>
      </c>
      <c r="I1898" s="177">
        <v>-5.1395999999999997</v>
      </c>
      <c r="J1898" s="177">
        <v>-3.387</v>
      </c>
      <c r="K1898" s="177">
        <v>-0.2505</v>
      </c>
      <c r="L1898" s="177">
        <v>14.9284</v>
      </c>
      <c r="M1898" s="177">
        <v>2.3129</v>
      </c>
      <c r="N1898" s="177">
        <v>3.4906999999999999</v>
      </c>
      <c r="O1898" s="177">
        <v>18.3948</v>
      </c>
      <c r="P1898" s="177">
        <v>10.0168</v>
      </c>
      <c r="Q1898" s="177">
        <v>15.438599999999999</v>
      </c>
      <c r="R1898" s="177">
        <v>20.8093</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44918</v>
      </c>
      <c r="E1899" s="177">
        <v>133.6087</v>
      </c>
      <c r="F1899" s="177">
        <v>-2.3006000000000002</v>
      </c>
      <c r="G1899" s="177">
        <v>-4.0904999999999996</v>
      </c>
      <c r="H1899" s="177">
        <v>-3.9195000000000002</v>
      </c>
      <c r="I1899" s="177">
        <v>-5.1108000000000002</v>
      </c>
      <c r="J1899" s="177">
        <v>-3.3262</v>
      </c>
      <c r="K1899" s="177">
        <v>-6.93E-2</v>
      </c>
      <c r="L1899" s="177">
        <v>15.339</v>
      </c>
      <c r="M1899" s="177">
        <v>2.8645</v>
      </c>
      <c r="N1899" s="177">
        <v>4.2274000000000003</v>
      </c>
      <c r="O1899" s="177">
        <v>19.194700000000001</v>
      </c>
      <c r="P1899" s="177">
        <v>10.7607</v>
      </c>
      <c r="Q1899" s="177">
        <v>14.5863</v>
      </c>
      <c r="R1899" s="177">
        <v>21.6294</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44918</v>
      </c>
      <c r="E1900" s="177">
        <v>79.92</v>
      </c>
      <c r="F1900" s="177">
        <v>-1.8664000000000001</v>
      </c>
      <c r="G1900" s="177">
        <v>-3.1977000000000002</v>
      </c>
      <c r="H1900" s="177">
        <v>-2.6909000000000001</v>
      </c>
      <c r="I1900" s="177">
        <v>-3.4548999999999999</v>
      </c>
      <c r="J1900" s="177">
        <v>-1.8544</v>
      </c>
      <c r="K1900" s="177">
        <v>2.2517999999999998</v>
      </c>
      <c r="L1900" s="177">
        <v>13.9598</v>
      </c>
      <c r="M1900" s="177">
        <v>5.8963999999999999</v>
      </c>
      <c r="N1900" s="177">
        <v>6.2060000000000004</v>
      </c>
      <c r="O1900" s="177">
        <v>14.208</v>
      </c>
      <c r="P1900" s="177">
        <v>8.2554999999999996</v>
      </c>
      <c r="Q1900" s="177">
        <v>13.176399999999999</v>
      </c>
      <c r="R1900" s="177">
        <v>16.081700000000001</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44918</v>
      </c>
      <c r="E1901" s="177">
        <v>78.16</v>
      </c>
      <c r="F1901" s="177">
        <v>-1.8584000000000001</v>
      </c>
      <c r="G1901" s="177">
        <v>-3.1953999999999998</v>
      </c>
      <c r="H1901" s="177">
        <v>-2.7014</v>
      </c>
      <c r="I1901" s="177">
        <v>-3.4704000000000002</v>
      </c>
      <c r="J1901" s="177">
        <v>-1.8953</v>
      </c>
      <c r="K1901" s="177">
        <v>2.1299000000000001</v>
      </c>
      <c r="L1901" s="177">
        <v>13.6873</v>
      </c>
      <c r="M1901" s="177">
        <v>5.5076000000000001</v>
      </c>
      <c r="N1901" s="177">
        <v>5.6787000000000001</v>
      </c>
      <c r="O1901" s="177">
        <v>13.6401</v>
      </c>
      <c r="P1901" s="177">
        <v>7.7990000000000004</v>
      </c>
      <c r="Q1901" s="177">
        <v>12.8407</v>
      </c>
      <c r="R1901" s="177">
        <v>15.499599999999999</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44918</v>
      </c>
      <c r="E1902" s="177">
        <v>204.60159999999999</v>
      </c>
      <c r="F1902" s="177">
        <v>-2.4346999999999999</v>
      </c>
      <c r="G1902" s="177">
        <v>-4.6481000000000003</v>
      </c>
      <c r="H1902" s="177">
        <v>-3.5743999999999998</v>
      </c>
      <c r="I1902" s="177">
        <v>-4.5434999999999999</v>
      </c>
      <c r="J1902" s="177">
        <v>-2.8386</v>
      </c>
      <c r="K1902" s="177">
        <v>0.3493</v>
      </c>
      <c r="L1902" s="177">
        <v>14.2957</v>
      </c>
      <c r="M1902" s="177">
        <v>5.8348000000000004</v>
      </c>
      <c r="N1902" s="177">
        <v>4.8472999999999997</v>
      </c>
      <c r="O1902" s="177">
        <v>13.836499999999999</v>
      </c>
      <c r="P1902" s="177">
        <v>7.8506</v>
      </c>
      <c r="Q1902" s="177">
        <v>17.726900000000001</v>
      </c>
      <c r="R1902" s="177">
        <v>15.971399999999999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44918</v>
      </c>
      <c r="E1903" s="177">
        <v>224.68100000000001</v>
      </c>
      <c r="F1903" s="177">
        <v>-2.4319000000000002</v>
      </c>
      <c r="G1903" s="177">
        <v>-4.6398000000000001</v>
      </c>
      <c r="H1903" s="177">
        <v>-3.5543999999999998</v>
      </c>
      <c r="I1903" s="177">
        <v>-4.5049999999999999</v>
      </c>
      <c r="J1903" s="177">
        <v>-2.7557999999999998</v>
      </c>
      <c r="K1903" s="177">
        <v>0.6089</v>
      </c>
      <c r="L1903" s="177">
        <v>14.892799999999999</v>
      </c>
      <c r="M1903" s="177">
        <v>6.6611000000000002</v>
      </c>
      <c r="N1903" s="177">
        <v>5.9390999999999998</v>
      </c>
      <c r="O1903" s="177">
        <v>15.1568</v>
      </c>
      <c r="P1903" s="177">
        <v>9.1738</v>
      </c>
      <c r="Q1903" s="177">
        <v>16.079000000000001</v>
      </c>
      <c r="R1903" s="177">
        <v>17.207799999999999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44918</v>
      </c>
      <c r="E1908" s="177">
        <v>439.45620000000002</v>
      </c>
      <c r="F1908" s="177">
        <v>-2.2402000000000002</v>
      </c>
      <c r="G1908" s="177">
        <v>-4.4654999999999996</v>
      </c>
      <c r="H1908" s="177">
        <v>-4.3228999999999997</v>
      </c>
      <c r="I1908" s="177">
        <v>-5.1208</v>
      </c>
      <c r="J1908" s="177">
        <v>-3.4255</v>
      </c>
      <c r="K1908" s="177">
        <v>1.7202999999999999</v>
      </c>
      <c r="L1908" s="177">
        <v>19.9297</v>
      </c>
      <c r="M1908" s="177">
        <v>11.537599999999999</v>
      </c>
      <c r="N1908" s="177">
        <v>13.0304</v>
      </c>
      <c r="O1908" s="177">
        <v>22.196999999999999</v>
      </c>
      <c r="P1908" s="177">
        <v>9.5672999999999995</v>
      </c>
      <c r="Q1908" s="177">
        <v>17.173500000000001</v>
      </c>
      <c r="R1908" s="177">
        <v>29.267499999999998</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44918</v>
      </c>
      <c r="E1909" s="177">
        <v>475.11239999999998</v>
      </c>
      <c r="F1909" s="177">
        <v>-2.2370000000000001</v>
      </c>
      <c r="G1909" s="177">
        <v>-4.4561999999999999</v>
      </c>
      <c r="H1909" s="177">
        <v>-4.3019999999999996</v>
      </c>
      <c r="I1909" s="177">
        <v>-5.0805999999999996</v>
      </c>
      <c r="J1909" s="177">
        <v>-3.3384999999999998</v>
      </c>
      <c r="K1909" s="177">
        <v>1.9927999999999999</v>
      </c>
      <c r="L1909" s="177">
        <v>20.551300000000001</v>
      </c>
      <c r="M1909" s="177">
        <v>12.402200000000001</v>
      </c>
      <c r="N1909" s="177">
        <v>14.1653</v>
      </c>
      <c r="O1909" s="177">
        <v>23.363700000000001</v>
      </c>
      <c r="P1909" s="177">
        <v>10.5466</v>
      </c>
      <c r="Q1909" s="177">
        <v>14.2296</v>
      </c>
      <c r="R1909" s="177">
        <v>30.477399999999999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44918</v>
      </c>
      <c r="E1910" s="177">
        <v>17.72</v>
      </c>
      <c r="F1910" s="177">
        <v>-2.0994000000000002</v>
      </c>
      <c r="G1910" s="177">
        <v>-4.0606</v>
      </c>
      <c r="H1910" s="177">
        <v>-3.5909</v>
      </c>
      <c r="I1910" s="177">
        <v>-4.5773000000000001</v>
      </c>
      <c r="J1910" s="177">
        <v>-2.6374</v>
      </c>
      <c r="K1910" s="177">
        <v>0.96870000000000001</v>
      </c>
      <c r="L1910" s="177">
        <v>15.8927</v>
      </c>
      <c r="M1910" s="177">
        <v>4.7281000000000004</v>
      </c>
      <c r="N1910" s="177">
        <v>5.1007999999999996</v>
      </c>
      <c r="O1910" s="177">
        <v>17.601900000000001</v>
      </c>
      <c r="P1910" s="177"/>
      <c r="Q1910" s="177">
        <v>15.164300000000001</v>
      </c>
      <c r="R1910" s="177">
        <v>18.778300000000002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44918</v>
      </c>
      <c r="E1911" s="177">
        <v>17.16</v>
      </c>
      <c r="F1911" s="177">
        <v>-2.1107</v>
      </c>
      <c r="G1911" s="177">
        <v>-4.0804999999999998</v>
      </c>
      <c r="H1911" s="177">
        <v>-3.5954999999999999</v>
      </c>
      <c r="I1911" s="177">
        <v>-4.6136999999999997</v>
      </c>
      <c r="J1911" s="177">
        <v>-2.7210999999999999</v>
      </c>
      <c r="K1911" s="177">
        <v>0.70420000000000005</v>
      </c>
      <c r="L1911" s="177">
        <v>15.4001</v>
      </c>
      <c r="M1911" s="177">
        <v>4.0631000000000004</v>
      </c>
      <c r="N1911" s="177">
        <v>4.1894</v>
      </c>
      <c r="O1911" s="177">
        <v>16.744900000000001</v>
      </c>
      <c r="P1911" s="177"/>
      <c r="Q1911" s="177">
        <v>14.2552</v>
      </c>
      <c r="R1911" s="177">
        <v>17.875900000000001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44918</v>
      </c>
      <c r="E1912" s="177">
        <v>109.5283</v>
      </c>
      <c r="F1912" s="177">
        <v>-1.9359999999999999</v>
      </c>
      <c r="G1912" s="177">
        <v>-3.2997999999999998</v>
      </c>
      <c r="H1912" s="177">
        <v>-3.0508999999999999</v>
      </c>
      <c r="I1912" s="177">
        <v>-4.2401</v>
      </c>
      <c r="J1912" s="177">
        <v>-2.3302</v>
      </c>
      <c r="K1912" s="177">
        <v>0.73499999999999999</v>
      </c>
      <c r="L1912" s="177">
        <v>15.620900000000001</v>
      </c>
      <c r="M1912" s="177">
        <v>5.0393999999999997</v>
      </c>
      <c r="N1912" s="177">
        <v>4.1250999999999998</v>
      </c>
      <c r="O1912" s="177">
        <v>17.4556</v>
      </c>
      <c r="P1912" s="177">
        <v>12.1717</v>
      </c>
      <c r="Q1912" s="177">
        <v>12.997</v>
      </c>
      <c r="R1912" s="177">
        <v>17.495000000000001</v>
      </c>
    </row>
    <row r="1913" spans="1:34" x14ac:dyDescent="0.3">
      <c r="A1913" s="173" t="s">
        <v>380</v>
      </c>
      <c r="B1913" s="173" t="s">
        <v>45</v>
      </c>
      <c r="C1913" s="173">
        <v>103098</v>
      </c>
      <c r="D1913" s="176">
        <v>44918</v>
      </c>
      <c r="E1913" s="177">
        <v>101.89279999999999</v>
      </c>
      <c r="F1913" s="177">
        <v>-1.9380999999999999</v>
      </c>
      <c r="G1913" s="177">
        <v>-3.3062999999999998</v>
      </c>
      <c r="H1913" s="177">
        <v>-3.0659999999999998</v>
      </c>
      <c r="I1913" s="177">
        <v>-4.2691999999999997</v>
      </c>
      <c r="J1913" s="177">
        <v>-2.3915000000000002</v>
      </c>
      <c r="K1913" s="177">
        <v>0.54890000000000005</v>
      </c>
      <c r="L1913" s="177">
        <v>15.1943</v>
      </c>
      <c r="M1913" s="177">
        <v>4.4573</v>
      </c>
      <c r="N1913" s="177">
        <v>3.3597000000000001</v>
      </c>
      <c r="O1913" s="177">
        <v>16.6374</v>
      </c>
      <c r="P1913" s="177">
        <v>11.3835</v>
      </c>
      <c r="Q1913" s="177">
        <v>14.238300000000001</v>
      </c>
      <c r="R1913" s="177">
        <v>16.648700000000002</v>
      </c>
    </row>
    <row r="1914" spans="1:34" x14ac:dyDescent="0.3">
      <c r="A1914" s="178" t="s">
        <v>27</v>
      </c>
      <c r="B1914" s="173"/>
      <c r="C1914" s="173"/>
      <c r="D1914" s="173"/>
      <c r="E1914" s="173"/>
      <c r="F1914" s="179">
        <v>-2.1815466666666672</v>
      </c>
      <c r="G1914" s="179">
        <v>-3.9291333333333331</v>
      </c>
      <c r="H1914" s="179">
        <v>-3.5876833333333336</v>
      </c>
      <c r="I1914" s="179">
        <v>-4.4867533333333336</v>
      </c>
      <c r="J1914" s="179">
        <v>-2.6345000000000001</v>
      </c>
      <c r="K1914" s="179">
        <v>1.5611733333333335</v>
      </c>
      <c r="L1914" s="179">
        <v>15.923493333333335</v>
      </c>
      <c r="M1914" s="179">
        <v>4.660026666666667</v>
      </c>
      <c r="N1914" s="179">
        <v>4.6738633333333341</v>
      </c>
      <c r="O1914" s="179">
        <v>17.995321428571433</v>
      </c>
      <c r="P1914" s="179">
        <v>8.8502833333333317</v>
      </c>
      <c r="Q1914" s="179">
        <v>14.646890000000003</v>
      </c>
      <c r="R1914" s="179">
        <v>19.965726666666672</v>
      </c>
    </row>
    <row r="1915" spans="1:34" x14ac:dyDescent="0.3">
      <c r="A1915" s="178" t="s">
        <v>407</v>
      </c>
      <c r="B1915" s="173"/>
      <c r="C1915" s="173"/>
      <c r="D1915" s="173"/>
      <c r="E1915" s="173"/>
      <c r="F1915" s="179">
        <v>-2.2385999999999999</v>
      </c>
      <c r="G1915" s="179">
        <v>-4.09375</v>
      </c>
      <c r="H1915" s="179">
        <v>-3.5931999999999999</v>
      </c>
      <c r="I1915" s="179">
        <v>-4.6137499999999996</v>
      </c>
      <c r="J1915" s="179">
        <v>-2.6792499999999997</v>
      </c>
      <c r="K1915" s="179">
        <v>1.5953999999999999</v>
      </c>
      <c r="L1915" s="179">
        <v>15.5105</v>
      </c>
      <c r="M1915" s="179">
        <v>4.47865</v>
      </c>
      <c r="N1915" s="179">
        <v>3.7941000000000003</v>
      </c>
      <c r="O1915" s="179">
        <v>16.8871</v>
      </c>
      <c r="P1915" s="179">
        <v>9.2950999999999997</v>
      </c>
      <c r="Q1915" s="179">
        <v>14.6229</v>
      </c>
      <c r="R1915" s="179">
        <v>18.790300000000002</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44918</v>
      </c>
      <c r="C8" s="60">
        <f>VLOOKUP($A8,'Return Data'!$B$7:$R$2292,4,0)</f>
        <v>28.957699999999999</v>
      </c>
      <c r="D8" s="60">
        <f>VLOOKUP($A8,'Return Data'!$B$7:$R$2292,10,0)</f>
        <v>-0.6341</v>
      </c>
      <c r="E8" s="61">
        <f t="shared" ref="E8:E15" si="0">RANK(D8,D$8:D$15,0)</f>
        <v>8</v>
      </c>
      <c r="F8" s="60">
        <f>VLOOKUP($A8,'Return Data'!$B$7:$R$2292,11,0)</f>
        <v>8.0447000000000006</v>
      </c>
      <c r="G8" s="61">
        <f t="shared" ref="G8:G15" si="1">RANK(F8,F$8:F$15,0)</f>
        <v>8</v>
      </c>
      <c r="H8" s="60">
        <f>VLOOKUP($A8,'Return Data'!$B$7:$R$2292,12,0)</f>
        <v>-3.0922000000000001</v>
      </c>
      <c r="I8" s="61">
        <f t="shared" ref="I8:I15" si="2">RANK(H8,H$8:H$15,0)</f>
        <v>8</v>
      </c>
      <c r="J8" s="60">
        <f>VLOOKUP($A8,'Return Data'!$B$7:$R$2292,13,0)</f>
        <v>-5.7290000000000001</v>
      </c>
      <c r="K8" s="61">
        <f t="shared" ref="K8:K15" si="3">RANK(J8,J$8:J$15,0)</f>
        <v>8</v>
      </c>
      <c r="L8" s="60">
        <f>VLOOKUP($A8,'Return Data'!$B$7:$R$2292,17,0)</f>
        <v>7.8137999999999996</v>
      </c>
      <c r="M8" s="61">
        <f t="shared" ref="M8:M15" si="4">RANK(L8,L$8:L$15,0)</f>
        <v>6</v>
      </c>
      <c r="N8" s="60">
        <f>VLOOKUP($A8,'Return Data'!$B$7:$R$2292,14,0)</f>
        <v>10.4969</v>
      </c>
      <c r="O8" s="61">
        <f t="shared" ref="O8:O13" si="5">RANK(N8,N$8:N$15,0)</f>
        <v>5</v>
      </c>
      <c r="P8" s="60">
        <f>VLOOKUP($A8,'Return Data'!$B$7:$R$2292,15,0)</f>
        <v>9.7925000000000004</v>
      </c>
      <c r="Q8" s="61">
        <f t="shared" ref="Q8:Q13" si="6">RANK(P8,P$8:P$15,0)</f>
        <v>3</v>
      </c>
      <c r="R8" s="60">
        <f>VLOOKUP($A8,'Return Data'!$B$7:$R$2292,16,0)</f>
        <v>8.9964999999999993</v>
      </c>
      <c r="S8" s="62">
        <f t="shared" ref="S8:S15" si="7">RANK(R8,R$8:R$15,0)</f>
        <v>6</v>
      </c>
    </row>
    <row r="9" spans="1:20" x14ac:dyDescent="0.3">
      <c r="A9" s="58" t="s">
        <v>1142</v>
      </c>
      <c r="B9" s="59">
        <f>VLOOKUP($A9,'Return Data'!$B$7:$R$2292,3,0)</f>
        <v>44918</v>
      </c>
      <c r="C9" s="60">
        <f>VLOOKUP($A9,'Return Data'!$B$7:$R$2292,4,0)</f>
        <v>49.372</v>
      </c>
      <c r="D9" s="60">
        <f>VLOOKUP($A9,'Return Data'!$B$7:$R$2292,10,0)</f>
        <v>2.3338999999999999</v>
      </c>
      <c r="E9" s="61">
        <f t="shared" si="0"/>
        <v>4</v>
      </c>
      <c r="F9" s="60">
        <f>VLOOKUP($A9,'Return Data'!$B$7:$R$2292,11,0)</f>
        <v>9.1818000000000008</v>
      </c>
      <c r="G9" s="61">
        <f t="shared" si="1"/>
        <v>7</v>
      </c>
      <c r="H9" s="60">
        <f>VLOOKUP($A9,'Return Data'!$B$7:$R$2292,12,0)</f>
        <v>5.0871000000000004</v>
      </c>
      <c r="I9" s="61">
        <f t="shared" si="2"/>
        <v>4</v>
      </c>
      <c r="J9" s="60">
        <f>VLOOKUP($A9,'Return Data'!$B$7:$R$2292,13,0)</f>
        <v>4.1295999999999999</v>
      </c>
      <c r="K9" s="61">
        <f t="shared" si="3"/>
        <v>6</v>
      </c>
      <c r="L9" s="60">
        <f>VLOOKUP($A9,'Return Data'!$B$7:$R$2292,17,0)</f>
        <v>11.1449</v>
      </c>
      <c r="M9" s="61">
        <f t="shared" si="4"/>
        <v>4</v>
      </c>
      <c r="N9" s="60">
        <f>VLOOKUP($A9,'Return Data'!$B$7:$R$2292,14,0)</f>
        <v>13.9428</v>
      </c>
      <c r="O9" s="61">
        <f t="shared" si="5"/>
        <v>3</v>
      </c>
      <c r="P9" s="60">
        <f>VLOOKUP($A9,'Return Data'!$B$7:$R$2292,15,0)</f>
        <v>9.5812000000000008</v>
      </c>
      <c r="Q9" s="61">
        <f t="shared" si="6"/>
        <v>4</v>
      </c>
      <c r="R9" s="60">
        <f>VLOOKUP($A9,'Return Data'!$B$7:$R$2292,16,0)</f>
        <v>9.6334999999999997</v>
      </c>
      <c r="S9" s="62">
        <f t="shared" si="7"/>
        <v>5</v>
      </c>
    </row>
    <row r="10" spans="1:20" x14ac:dyDescent="0.3">
      <c r="A10" s="58" t="s">
        <v>1144</v>
      </c>
      <c r="B10" s="59">
        <f>VLOOKUP($A10,'Return Data'!$B$7:$R$2292,3,0)</f>
        <v>44918</v>
      </c>
      <c r="C10" s="60">
        <f>VLOOKUP($A10,'Return Data'!$B$7:$R$2292,4,0)</f>
        <v>472.32679999999999</v>
      </c>
      <c r="D10" s="60">
        <f>VLOOKUP($A10,'Return Data'!$B$7:$R$2292,10,0)</f>
        <v>5.3159999999999998</v>
      </c>
      <c r="E10" s="61">
        <f t="shared" si="0"/>
        <v>2</v>
      </c>
      <c r="F10" s="60">
        <f>VLOOKUP($A10,'Return Data'!$B$7:$R$2292,11,0)</f>
        <v>14.625</v>
      </c>
      <c r="G10" s="61">
        <f t="shared" si="1"/>
        <v>2</v>
      </c>
      <c r="H10" s="60">
        <f>VLOOKUP($A10,'Return Data'!$B$7:$R$2292,12,0)</f>
        <v>9.5736000000000008</v>
      </c>
      <c r="I10" s="61">
        <f t="shared" si="2"/>
        <v>1</v>
      </c>
      <c r="J10" s="60">
        <f>VLOOKUP($A10,'Return Data'!$B$7:$R$2292,13,0)</f>
        <v>16.261600000000001</v>
      </c>
      <c r="K10" s="61">
        <f t="shared" si="3"/>
        <v>1</v>
      </c>
      <c r="L10" s="60">
        <f>VLOOKUP($A10,'Return Data'!$B$7:$R$2292,17,0)</f>
        <v>25.589200000000002</v>
      </c>
      <c r="M10" s="61">
        <f t="shared" si="4"/>
        <v>2</v>
      </c>
      <c r="N10" s="60">
        <f>VLOOKUP($A10,'Return Data'!$B$7:$R$2292,14,0)</f>
        <v>19.883400000000002</v>
      </c>
      <c r="O10" s="61">
        <f t="shared" si="5"/>
        <v>2</v>
      </c>
      <c r="P10" s="60">
        <f>VLOOKUP($A10,'Return Data'!$B$7:$R$2292,15,0)</f>
        <v>12.436500000000001</v>
      </c>
      <c r="Q10" s="61">
        <f t="shared" si="6"/>
        <v>2</v>
      </c>
      <c r="R10" s="60">
        <f>VLOOKUP($A10,'Return Data'!$B$7:$R$2292,16,0)</f>
        <v>21.074400000000001</v>
      </c>
      <c r="S10" s="62">
        <f t="shared" si="7"/>
        <v>1</v>
      </c>
    </row>
    <row r="11" spans="1:20" x14ac:dyDescent="0.3">
      <c r="A11" s="58" t="s">
        <v>1146</v>
      </c>
      <c r="B11" s="59">
        <f>VLOOKUP($A11,'Return Data'!$B$7:$R$2292,3,0)</f>
        <v>44918</v>
      </c>
      <c r="C11" s="60">
        <f>VLOOKUP($A11,'Return Data'!$B$7:$R$2292,4,0)</f>
        <v>85.246200000000002</v>
      </c>
      <c r="D11" s="60">
        <f>VLOOKUP($A11,'Return Data'!$B$7:$R$2292,10,0)</f>
        <v>-0.39329999999999998</v>
      </c>
      <c r="E11" s="61">
        <f t="shared" si="0"/>
        <v>7</v>
      </c>
      <c r="F11" s="60">
        <f>VLOOKUP($A11,'Return Data'!$B$7:$R$2292,11,0)</f>
        <v>17.046600000000002</v>
      </c>
      <c r="G11" s="61">
        <f t="shared" si="1"/>
        <v>1</v>
      </c>
      <c r="H11" s="60">
        <f>VLOOKUP($A11,'Return Data'!$B$7:$R$2292,12,0)</f>
        <v>9.2047000000000008</v>
      </c>
      <c r="I11" s="61">
        <f t="shared" si="2"/>
        <v>2</v>
      </c>
      <c r="J11" s="60">
        <f>VLOOKUP($A11,'Return Data'!$B$7:$R$2292,13,0)</f>
        <v>9.5062999999999995</v>
      </c>
      <c r="K11" s="61">
        <f t="shared" si="3"/>
        <v>2</v>
      </c>
      <c r="L11" s="60">
        <f>VLOOKUP($A11,'Return Data'!$B$7:$R$2292,17,0)</f>
        <v>30.921199999999999</v>
      </c>
      <c r="M11" s="61">
        <f t="shared" si="4"/>
        <v>1</v>
      </c>
      <c r="N11" s="60">
        <f>VLOOKUP($A11,'Return Data'!$B$7:$R$2292,14,0)</f>
        <v>28.526599999999998</v>
      </c>
      <c r="O11" s="61">
        <f t="shared" si="5"/>
        <v>1</v>
      </c>
      <c r="P11" s="60">
        <f>VLOOKUP($A11,'Return Data'!$B$7:$R$2292,15,0)</f>
        <v>19.6876</v>
      </c>
      <c r="Q11" s="61">
        <f t="shared" si="6"/>
        <v>1</v>
      </c>
      <c r="R11" s="60">
        <f>VLOOKUP($A11,'Return Data'!$B$7:$R$2292,16,0)</f>
        <v>10.341699999999999</v>
      </c>
      <c r="S11" s="62">
        <f t="shared" si="7"/>
        <v>4</v>
      </c>
    </row>
    <row r="12" spans="1:20" x14ac:dyDescent="0.3">
      <c r="A12" s="58" t="s">
        <v>1461</v>
      </c>
      <c r="B12" s="59">
        <f>VLOOKUP($A12,'Return Data'!$B$7:$R$2292,3,0)</f>
        <v>44918</v>
      </c>
      <c r="C12" s="60">
        <f>VLOOKUP($A12,'Return Data'!$B$7:$R$2292,4,0)</f>
        <v>24.6203</v>
      </c>
      <c r="D12" s="60">
        <f>VLOOKUP($A12,'Return Data'!$B$7:$R$2292,10,0)</f>
        <v>11.7567</v>
      </c>
      <c r="E12" s="61">
        <f t="shared" si="0"/>
        <v>1</v>
      </c>
      <c r="F12" s="60">
        <f>VLOOKUP($A12,'Return Data'!$B$7:$R$2292,11,0)</f>
        <v>14.612299999999999</v>
      </c>
      <c r="G12" s="61">
        <f t="shared" si="1"/>
        <v>3</v>
      </c>
      <c r="H12" s="60">
        <f>VLOOKUP($A12,'Return Data'!$B$7:$R$2292,12,0)</f>
        <v>5.58</v>
      </c>
      <c r="I12" s="61">
        <f t="shared" si="2"/>
        <v>3</v>
      </c>
      <c r="J12" s="60">
        <f>VLOOKUP($A12,'Return Data'!$B$7:$R$2292,13,0)</f>
        <v>5.9653</v>
      </c>
      <c r="K12" s="61">
        <f t="shared" si="3"/>
        <v>3</v>
      </c>
      <c r="L12" s="60">
        <f>VLOOKUP($A12,'Return Data'!$B$7:$R$2292,17,0)</f>
        <v>6.8837999999999999</v>
      </c>
      <c r="M12" s="61">
        <f t="shared" si="4"/>
        <v>8</v>
      </c>
      <c r="N12" s="60">
        <f>VLOOKUP($A12,'Return Data'!$B$7:$R$2292,14,0)</f>
        <v>8.7680000000000007</v>
      </c>
      <c r="O12" s="61">
        <f t="shared" si="5"/>
        <v>6</v>
      </c>
      <c r="P12" s="60">
        <f>VLOOKUP($A12,'Return Data'!$B$7:$R$2292,15,0)</f>
        <v>7.6680999999999999</v>
      </c>
      <c r="Q12" s="61">
        <f t="shared" si="6"/>
        <v>6</v>
      </c>
      <c r="R12" s="60">
        <f>VLOOKUP($A12,'Return Data'!$B$7:$R$2292,16,0)</f>
        <v>8.9484999999999992</v>
      </c>
      <c r="S12" s="62">
        <f t="shared" si="7"/>
        <v>7</v>
      </c>
    </row>
    <row r="13" spans="1:20" x14ac:dyDescent="0.3">
      <c r="A13" s="58" t="s">
        <v>1149</v>
      </c>
      <c r="B13" s="59">
        <f>VLOOKUP($A13,'Return Data'!$B$7:$R$2292,3,0)</f>
        <v>44918</v>
      </c>
      <c r="C13" s="60">
        <f>VLOOKUP($A13,'Return Data'!$B$7:$R$2292,4,0)</f>
        <v>38.748699999999999</v>
      </c>
      <c r="D13" s="60">
        <f>VLOOKUP($A13,'Return Data'!$B$7:$R$2292,10,0)</f>
        <v>1.5584</v>
      </c>
      <c r="E13" s="61">
        <f t="shared" si="0"/>
        <v>5</v>
      </c>
      <c r="F13" s="60">
        <f>VLOOKUP($A13,'Return Data'!$B$7:$R$2292,11,0)</f>
        <v>9.2704000000000004</v>
      </c>
      <c r="G13" s="61">
        <f t="shared" si="1"/>
        <v>6</v>
      </c>
      <c r="H13" s="60">
        <f>VLOOKUP($A13,'Return Data'!$B$7:$R$2292,12,0)</f>
        <v>4.0072000000000001</v>
      </c>
      <c r="I13" s="61">
        <f t="shared" si="2"/>
        <v>6</v>
      </c>
      <c r="J13" s="60">
        <f>VLOOKUP($A13,'Return Data'!$B$7:$R$2292,13,0)</f>
        <v>4.4659000000000004</v>
      </c>
      <c r="K13" s="61">
        <f t="shared" si="3"/>
        <v>5</v>
      </c>
      <c r="L13" s="60">
        <f>VLOOKUP($A13,'Return Data'!$B$7:$R$2292,17,0)</f>
        <v>9.0061999999999998</v>
      </c>
      <c r="M13" s="61">
        <f t="shared" si="4"/>
        <v>5</v>
      </c>
      <c r="N13" s="60">
        <f>VLOOKUP($A13,'Return Data'!$B$7:$R$2292,14,0)</f>
        <v>10.5105</v>
      </c>
      <c r="O13" s="61">
        <f t="shared" si="5"/>
        <v>4</v>
      </c>
      <c r="P13" s="60">
        <f>VLOOKUP($A13,'Return Data'!$B$7:$R$2292,15,0)</f>
        <v>8.4026999999999994</v>
      </c>
      <c r="Q13" s="61">
        <f t="shared" si="6"/>
        <v>5</v>
      </c>
      <c r="R13" s="60">
        <f>VLOOKUP($A13,'Return Data'!$B$7:$R$2292,16,0)</f>
        <v>8.2563999999999993</v>
      </c>
      <c r="S13" s="62">
        <f t="shared" si="7"/>
        <v>8</v>
      </c>
    </row>
    <row r="14" spans="1:20" x14ac:dyDescent="0.3">
      <c r="A14" s="58" t="s">
        <v>1151</v>
      </c>
      <c r="B14" s="59">
        <f>VLOOKUP($A14,'Return Data'!$B$7:$R$2292,3,0)</f>
        <v>44918</v>
      </c>
      <c r="C14" s="60">
        <f>VLOOKUP($A14,'Return Data'!$B$7:$R$2292,4,0)</f>
        <v>16.171099999999999</v>
      </c>
      <c r="D14" s="60">
        <f>VLOOKUP($A14,'Return Data'!$B$7:$R$2292,10,0)</f>
        <v>2.7787000000000002</v>
      </c>
      <c r="E14" s="61">
        <f t="shared" si="0"/>
        <v>3</v>
      </c>
      <c r="F14" s="60">
        <f>VLOOKUP($A14,'Return Data'!$B$7:$R$2292,11,0)</f>
        <v>11.742100000000001</v>
      </c>
      <c r="G14" s="61">
        <f t="shared" si="1"/>
        <v>4</v>
      </c>
      <c r="H14" s="60">
        <f>VLOOKUP($A14,'Return Data'!$B$7:$R$2292,12,0)</f>
        <v>4.8349000000000002</v>
      </c>
      <c r="I14" s="61">
        <f t="shared" si="2"/>
        <v>5</v>
      </c>
      <c r="J14" s="60">
        <f>VLOOKUP($A14,'Return Data'!$B$7:$R$2292,13,0)</f>
        <v>5.9177999999999997</v>
      </c>
      <c r="K14" s="61">
        <f t="shared" si="3"/>
        <v>4</v>
      </c>
      <c r="L14" s="60">
        <f>VLOOKUP($A14,'Return Data'!$B$7:$R$2292,17,0)</f>
        <v>14.558999999999999</v>
      </c>
      <c r="M14" s="61">
        <f t="shared" si="4"/>
        <v>3</v>
      </c>
      <c r="N14" s="60"/>
      <c r="O14" s="61"/>
      <c r="P14" s="60"/>
      <c r="Q14" s="61"/>
      <c r="R14" s="60">
        <f>VLOOKUP($A14,'Return Data'!$B$7:$R$2292,16,0)</f>
        <v>18.6873</v>
      </c>
      <c r="S14" s="62">
        <f t="shared" si="7"/>
        <v>2</v>
      </c>
    </row>
    <row r="15" spans="1:20" x14ac:dyDescent="0.3">
      <c r="A15" s="58" t="s">
        <v>1153</v>
      </c>
      <c r="B15" s="59">
        <f>VLOOKUP($A15,'Return Data'!$B$7:$R$2292,3,0)</f>
        <v>44918</v>
      </c>
      <c r="C15" s="60">
        <f>VLOOKUP($A15,'Return Data'!$B$7:$R$2292,4,0)</f>
        <v>44.680900000000001</v>
      </c>
      <c r="D15" s="60">
        <f>VLOOKUP($A15,'Return Data'!$B$7:$R$2292,10,0)</f>
        <v>0.3831</v>
      </c>
      <c r="E15" s="61">
        <f t="shared" si="0"/>
        <v>6</v>
      </c>
      <c r="F15" s="60">
        <f>VLOOKUP($A15,'Return Data'!$B$7:$R$2292,11,0)</f>
        <v>11.0802</v>
      </c>
      <c r="G15" s="61">
        <f t="shared" si="1"/>
        <v>5</v>
      </c>
      <c r="H15" s="60">
        <f>VLOOKUP($A15,'Return Data'!$B$7:$R$2292,12,0)</f>
        <v>2.0387</v>
      </c>
      <c r="I15" s="61">
        <f t="shared" si="2"/>
        <v>7</v>
      </c>
      <c r="J15" s="60">
        <f>VLOOKUP($A15,'Return Data'!$B$7:$R$2292,13,0)</f>
        <v>2.5297000000000001</v>
      </c>
      <c r="K15" s="61">
        <f t="shared" si="3"/>
        <v>7</v>
      </c>
      <c r="L15" s="60">
        <f>VLOOKUP($A15,'Return Data'!$B$7:$R$2292,17,0)</f>
        <v>7.258</v>
      </c>
      <c r="M15" s="61">
        <f t="shared" si="4"/>
        <v>7</v>
      </c>
      <c r="N15" s="60">
        <f>VLOOKUP($A15,'Return Data'!$B$7:$R$2292,14,0)</f>
        <v>8.7431999999999999</v>
      </c>
      <c r="O15" s="61">
        <f>RANK(N15,N$8:N$15,0)</f>
        <v>7</v>
      </c>
      <c r="P15" s="60">
        <f>VLOOKUP($A15,'Return Data'!$B$7:$R$2292,15,0)</f>
        <v>5.8789999999999996</v>
      </c>
      <c r="Q15" s="61">
        <f>RANK(P15,P$8:P$15,0)</f>
        <v>7</v>
      </c>
      <c r="R15" s="60">
        <f>VLOOKUP($A15,'Return Data'!$B$7:$R$2292,16,0)</f>
        <v>11.264200000000001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2.8874249999999999</v>
      </c>
      <c r="E17" s="69"/>
      <c r="F17" s="70">
        <f>AVERAGE(F8:F15)</f>
        <v>11.9503875</v>
      </c>
      <c r="G17" s="69"/>
      <c r="H17" s="70">
        <f>AVERAGE(H8:H15)</f>
        <v>4.6542500000000002</v>
      </c>
      <c r="I17" s="69"/>
      <c r="J17" s="70">
        <f>AVERAGE(J8:J15)</f>
        <v>5.3808999999999996</v>
      </c>
      <c r="K17" s="69"/>
      <c r="L17" s="70">
        <f>AVERAGE(L8:L15)</f>
        <v>14.147012499999997</v>
      </c>
      <c r="M17" s="69"/>
      <c r="N17" s="70">
        <f>AVERAGE(N8:N15)</f>
        <v>14.4102</v>
      </c>
      <c r="O17" s="69"/>
      <c r="P17" s="70">
        <f>AVERAGE(P8:P15)</f>
        <v>10.492514285714288</v>
      </c>
      <c r="Q17" s="69"/>
      <c r="R17" s="70">
        <f>AVERAGE(R8:R15)</f>
        <v>12.1503125</v>
      </c>
      <c r="S17" s="71"/>
    </row>
    <row r="18" spans="1:19" x14ac:dyDescent="0.3">
      <c r="A18" s="68" t="s">
        <v>28</v>
      </c>
      <c r="B18" s="69"/>
      <c r="C18" s="69"/>
      <c r="D18" s="70">
        <f>MIN(D8:D15)</f>
        <v>-0.6341</v>
      </c>
      <c r="E18" s="69"/>
      <c r="F18" s="70">
        <f>MIN(F8:F15)</f>
        <v>8.0447000000000006</v>
      </c>
      <c r="G18" s="69"/>
      <c r="H18" s="70">
        <f>MIN(H8:H15)</f>
        <v>-3.0922000000000001</v>
      </c>
      <c r="I18" s="69"/>
      <c r="J18" s="70">
        <f>MIN(J8:J15)</f>
        <v>-5.7290000000000001</v>
      </c>
      <c r="K18" s="69"/>
      <c r="L18" s="70">
        <f>MIN(L8:L15)</f>
        <v>6.8837999999999999</v>
      </c>
      <c r="M18" s="69"/>
      <c r="N18" s="70">
        <f>MIN(N8:N15)</f>
        <v>8.7431999999999999</v>
      </c>
      <c r="O18" s="69"/>
      <c r="P18" s="70">
        <f>MIN(P8:P15)</f>
        <v>5.8789999999999996</v>
      </c>
      <c r="Q18" s="69"/>
      <c r="R18" s="70">
        <f>MIN(R8:R15)</f>
        <v>8.2563999999999993</v>
      </c>
      <c r="S18" s="71"/>
    </row>
    <row r="19" spans="1:19" ht="15" thickBot="1" x14ac:dyDescent="0.35">
      <c r="A19" s="72" t="s">
        <v>29</v>
      </c>
      <c r="B19" s="73"/>
      <c r="C19" s="73"/>
      <c r="D19" s="74">
        <f>MAX(D8:D15)</f>
        <v>11.7567</v>
      </c>
      <c r="E19" s="73"/>
      <c r="F19" s="74">
        <f>MAX(F8:F15)</f>
        <v>17.046600000000002</v>
      </c>
      <c r="G19" s="73"/>
      <c r="H19" s="74">
        <f>MAX(H8:H15)</f>
        <v>9.5736000000000008</v>
      </c>
      <c r="I19" s="73"/>
      <c r="J19" s="74">
        <f>MAX(J8:J15)</f>
        <v>16.261600000000001</v>
      </c>
      <c r="K19" s="73"/>
      <c r="L19" s="74">
        <f>MAX(L8:L15)</f>
        <v>30.921199999999999</v>
      </c>
      <c r="M19" s="73"/>
      <c r="N19" s="74">
        <f>MAX(N8:N15)</f>
        <v>28.526599999999998</v>
      </c>
      <c r="O19" s="73"/>
      <c r="P19" s="74">
        <f>MAX(P8:P15)</f>
        <v>19.6876</v>
      </c>
      <c r="Q19" s="73"/>
      <c r="R19" s="74">
        <f>MAX(R8:R15)</f>
        <v>21.074400000000001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44918</v>
      </c>
      <c r="C8" s="60">
        <f>VLOOKUP($A8,'Return Data'!$B$7:$R$2292,4,0)</f>
        <v>82.78</v>
      </c>
      <c r="D8" s="60">
        <f>VLOOKUP($A8,'Return Data'!$B$7:$R$2292,10,0)</f>
        <v>1.6329</v>
      </c>
      <c r="E8" s="61">
        <f t="shared" ref="E8:E16" si="0">RANK(D8,D$8:D$16,0)</f>
        <v>4</v>
      </c>
      <c r="F8" s="60">
        <f>VLOOKUP($A8,'Return Data'!$B$7:$R$2292,11,0)</f>
        <v>9.5988000000000007</v>
      </c>
      <c r="G8" s="61">
        <f t="shared" ref="G8:G16" si="1">RANK(F8,F$8:F$16,0)</f>
        <v>3</v>
      </c>
      <c r="H8" s="60">
        <f>VLOOKUP($A8,'Return Data'!$B$7:$R$2292,12,0)</f>
        <v>5.3047000000000004</v>
      </c>
      <c r="I8" s="61">
        <f t="shared" ref="I8:I16" si="2">RANK(H8,H$8:H$16,0)</f>
        <v>5</v>
      </c>
      <c r="J8" s="60">
        <f>VLOOKUP($A8,'Return Data'!$B$7:$R$2292,13,0)</f>
        <v>5.3181000000000003</v>
      </c>
      <c r="K8" s="61">
        <f t="shared" ref="K8:K16" si="3">RANK(J8,J$8:J$16,0)</f>
        <v>5</v>
      </c>
      <c r="L8" s="60">
        <f>VLOOKUP($A8,'Return Data'!$B$7:$R$2292,17,0)</f>
        <v>10.2446</v>
      </c>
      <c r="M8" s="61">
        <f t="shared" ref="M8:M16" si="4">RANK(L8,L$8:L$16,0)</f>
        <v>6</v>
      </c>
      <c r="N8" s="60">
        <f>VLOOKUP($A8,'Return Data'!$B$7:$R$2292,14,0)</f>
        <v>11.8628</v>
      </c>
      <c r="O8" s="61">
        <f>RANK(N8,N$8:N$16,0)</f>
        <v>3</v>
      </c>
      <c r="P8" s="60">
        <f>VLOOKUP($A8,'Return Data'!$B$7:$R$2292,15,0)</f>
        <v>9.2758000000000003</v>
      </c>
      <c r="Q8" s="61">
        <f>RANK(P8,P$8:P$16,0)</f>
        <v>3</v>
      </c>
      <c r="R8" s="60">
        <f>VLOOKUP($A8,'Return Data'!$B$7:$R$2292,16,0)</f>
        <v>11.726800000000001</v>
      </c>
      <c r="S8" s="62">
        <f t="shared" ref="S8:S16" si="5">RANK(R8,R$8:R$16,0)</f>
        <v>5</v>
      </c>
    </row>
    <row r="9" spans="1:20" x14ac:dyDescent="0.3">
      <c r="A9" s="58" t="s">
        <v>536</v>
      </c>
      <c r="B9" s="59">
        <f>VLOOKUP($A9,'Return Data'!$B$7:$R$2292,3,0)</f>
        <v>44918</v>
      </c>
      <c r="C9" s="60">
        <f>VLOOKUP($A9,'Return Data'!$B$7:$R$2292,4,0)</f>
        <v>338.42899999999997</v>
      </c>
      <c r="D9" s="60">
        <f>VLOOKUP($A9,'Return Data'!$B$7:$R$2292,10,0)</f>
        <v>3.6644000000000001</v>
      </c>
      <c r="E9" s="61">
        <f t="shared" si="0"/>
        <v>1</v>
      </c>
      <c r="F9" s="60">
        <f>VLOOKUP($A9,'Return Data'!$B$7:$R$2292,11,0)</f>
        <v>15.9138</v>
      </c>
      <c r="G9" s="61">
        <f t="shared" si="1"/>
        <v>1</v>
      </c>
      <c r="H9" s="60">
        <f>VLOOKUP($A9,'Return Data'!$B$7:$R$2292,12,0)</f>
        <v>12.7262</v>
      </c>
      <c r="I9" s="61">
        <f t="shared" si="2"/>
        <v>1</v>
      </c>
      <c r="J9" s="60">
        <f>VLOOKUP($A9,'Return Data'!$B$7:$R$2292,13,0)</f>
        <v>17.383700000000001</v>
      </c>
      <c r="K9" s="61">
        <f t="shared" si="3"/>
        <v>1</v>
      </c>
      <c r="L9" s="60">
        <f>VLOOKUP($A9,'Return Data'!$B$7:$R$2292,17,0)</f>
        <v>23.012799999999999</v>
      </c>
      <c r="M9" s="61">
        <f t="shared" si="4"/>
        <v>1</v>
      </c>
      <c r="N9" s="60">
        <f>VLOOKUP($A9,'Return Data'!$B$7:$R$2292,14,0)</f>
        <v>17.316500000000001</v>
      </c>
      <c r="O9" s="61">
        <f>RANK(N9,N$8:N$16,0)</f>
        <v>1</v>
      </c>
      <c r="P9" s="60">
        <f>VLOOKUP($A9,'Return Data'!$B$7:$R$2292,15,0)</f>
        <v>11.0816</v>
      </c>
      <c r="Q9" s="61">
        <f>RANK(P9,P$8:P$16,0)</f>
        <v>1</v>
      </c>
      <c r="R9" s="60">
        <f>VLOOKUP($A9,'Return Data'!$B$7:$R$2292,16,0)</f>
        <v>14.308299999999999</v>
      </c>
      <c r="S9" s="62">
        <f t="shared" si="5"/>
        <v>1</v>
      </c>
    </row>
    <row r="10" spans="1:20" x14ac:dyDescent="0.3">
      <c r="A10" s="102" t="s">
        <v>2020</v>
      </c>
      <c r="B10" s="59">
        <f>VLOOKUP($A10,'Return Data'!$B$7:$R$2292,3,0)</f>
        <v>44918</v>
      </c>
      <c r="C10" s="60">
        <f>VLOOKUP($A10,'Return Data'!$B$7:$R$2292,4,0)</f>
        <v>34.903399999999998</v>
      </c>
      <c r="D10" s="60">
        <f>VLOOKUP($A10,'Return Data'!$B$7:$R$2292,10,0)</f>
        <v>0.92649999999999999</v>
      </c>
      <c r="E10" s="61">
        <f t="shared" si="0"/>
        <v>9</v>
      </c>
      <c r="F10" s="60">
        <f>VLOOKUP($A10,'Return Data'!$B$7:$R$2292,11,0)</f>
        <v>6.9409999999999998</v>
      </c>
      <c r="G10" s="61">
        <f t="shared" si="1"/>
        <v>8</v>
      </c>
      <c r="H10" s="60">
        <f>VLOOKUP($A10,'Return Data'!$B$7:$R$2292,12,0)</f>
        <v>3.1667999999999998</v>
      </c>
      <c r="I10" s="61">
        <f t="shared" si="2"/>
        <v>8</v>
      </c>
      <c r="J10" s="60">
        <f>VLOOKUP($A10,'Return Data'!$B$7:$R$2292,13,0)</f>
        <v>2.7355999999999998</v>
      </c>
      <c r="K10" s="61">
        <f t="shared" si="3"/>
        <v>8</v>
      </c>
      <c r="L10" s="60">
        <f>VLOOKUP($A10,'Return Data'!$B$7:$R$2292,17,0)</f>
        <v>6.3410000000000002</v>
      </c>
      <c r="M10" s="61">
        <f t="shared" si="4"/>
        <v>9</v>
      </c>
      <c r="N10" s="60">
        <f>VLOOKUP($A10,'Return Data'!$B$7:$R$2292,14,0)</f>
        <v>8.5145999999999997</v>
      </c>
      <c r="O10" s="61">
        <f>RANK(N10,N$8:N$16,0)</f>
        <v>8</v>
      </c>
      <c r="P10" s="60">
        <f>VLOOKUP($A10,'Return Data'!$B$7:$R$2292,15,0)</f>
        <v>7.9596999999999998</v>
      </c>
      <c r="Q10" s="61">
        <f>RANK(P10,P$8:P$16,0)</f>
        <v>5</v>
      </c>
      <c r="R10" s="60">
        <f>VLOOKUP($A10,'Return Data'!$B$7:$R$2292,16,0)</f>
        <v>11.2644</v>
      </c>
      <c r="S10" s="62">
        <f t="shared" si="5"/>
        <v>6</v>
      </c>
    </row>
    <row r="11" spans="1:20" x14ac:dyDescent="0.3">
      <c r="A11" s="58" t="s">
        <v>538</v>
      </c>
      <c r="B11" s="59">
        <f>VLOOKUP($A11,'Return Data'!$B$7:$R$2292,3,0)</f>
        <v>44918</v>
      </c>
      <c r="C11" s="60">
        <f>VLOOKUP($A11,'Return Data'!$B$7:$R$2292,4,0)</f>
        <v>57.44</v>
      </c>
      <c r="D11" s="60">
        <f>VLOOKUP($A11,'Return Data'!$B$7:$R$2292,10,0)</f>
        <v>1.6276999999999999</v>
      </c>
      <c r="E11" s="61">
        <f t="shared" si="0"/>
        <v>6</v>
      </c>
      <c r="F11" s="60">
        <f>VLOOKUP($A11,'Return Data'!$B$7:$R$2292,11,0)</f>
        <v>8.5617000000000001</v>
      </c>
      <c r="G11" s="61">
        <f t="shared" si="1"/>
        <v>6</v>
      </c>
      <c r="H11" s="60">
        <f>VLOOKUP($A11,'Return Data'!$B$7:$R$2292,12,0)</f>
        <v>6.8651</v>
      </c>
      <c r="I11" s="61">
        <f t="shared" si="2"/>
        <v>2</v>
      </c>
      <c r="J11" s="60">
        <f>VLOOKUP($A11,'Return Data'!$B$7:$R$2292,13,0)</f>
        <v>8.1529000000000007</v>
      </c>
      <c r="K11" s="61">
        <f t="shared" si="3"/>
        <v>2</v>
      </c>
      <c r="L11" s="60">
        <f>VLOOKUP($A11,'Return Data'!$B$7:$R$2292,17,0)</f>
        <v>12.3697</v>
      </c>
      <c r="M11" s="61">
        <f t="shared" si="4"/>
        <v>3</v>
      </c>
      <c r="N11" s="60">
        <f>VLOOKUP($A11,'Return Data'!$B$7:$R$2292,14,0)</f>
        <v>11.8561</v>
      </c>
      <c r="O11" s="61">
        <f>RANK(N11,N$8:N$16,0)</f>
        <v>4</v>
      </c>
      <c r="P11" s="60">
        <f>VLOOKUP($A11,'Return Data'!$B$7:$R$2292,15,0)</f>
        <v>10.0785</v>
      </c>
      <c r="Q11" s="61">
        <f>RANK(P11,P$8:P$16,0)</f>
        <v>2</v>
      </c>
      <c r="R11" s="60">
        <f>VLOOKUP($A11,'Return Data'!$B$7:$R$2292,16,0)</f>
        <v>12.7826</v>
      </c>
      <c r="S11" s="62">
        <f t="shared" si="5"/>
        <v>3</v>
      </c>
    </row>
    <row r="12" spans="1:20" x14ac:dyDescent="0.3">
      <c r="A12" s="58" t="s">
        <v>539</v>
      </c>
      <c r="B12" s="59">
        <f>VLOOKUP($A12,'Return Data'!$B$7:$R$2292,3,0)</f>
        <v>44918</v>
      </c>
      <c r="C12" s="60">
        <f>VLOOKUP($A12,'Return Data'!$B$7:$R$2292,4,0)</f>
        <v>11.2621</v>
      </c>
      <c r="D12" s="60">
        <f>VLOOKUP($A12,'Return Data'!$B$7:$R$2292,10,0)</f>
        <v>2.7039</v>
      </c>
      <c r="E12" s="61">
        <f t="shared" si="0"/>
        <v>2</v>
      </c>
      <c r="F12" s="60">
        <f>VLOOKUP($A12,'Return Data'!$B$7:$R$2292,11,0)</f>
        <v>6.6093000000000002</v>
      </c>
      <c r="G12" s="61">
        <f t="shared" si="1"/>
        <v>9</v>
      </c>
      <c r="H12" s="60">
        <f>VLOOKUP($A12,'Return Data'!$B$7:$R$2292,12,0)</f>
        <v>1.1395999999999999</v>
      </c>
      <c r="I12" s="61">
        <f t="shared" si="2"/>
        <v>9</v>
      </c>
      <c r="J12" s="60">
        <f>VLOOKUP($A12,'Return Data'!$B$7:$R$2292,13,0)</f>
        <v>-1.9374</v>
      </c>
      <c r="K12" s="61">
        <f t="shared" si="3"/>
        <v>9</v>
      </c>
      <c r="L12" s="60">
        <f>VLOOKUP($A12,'Return Data'!$B$7:$R$2292,17,0)</f>
        <v>11.315099999999999</v>
      </c>
      <c r="M12" s="61">
        <f t="shared" si="4"/>
        <v>5</v>
      </c>
      <c r="N12" s="60"/>
      <c r="O12" s="61"/>
      <c r="P12" s="60"/>
      <c r="Q12" s="61"/>
      <c r="R12" s="60">
        <f>VLOOKUP($A12,'Return Data'!$B$7:$R$2292,16,0)</f>
        <v>4.0679999999999996</v>
      </c>
      <c r="S12" s="62">
        <f t="shared" si="5"/>
        <v>9</v>
      </c>
    </row>
    <row r="13" spans="1:20" x14ac:dyDescent="0.3">
      <c r="A13" s="108" t="s">
        <v>541</v>
      </c>
      <c r="B13" s="59">
        <f>VLOOKUP($A13,'Return Data'!$B$7:$R$2292,3,0)</f>
        <v>44918</v>
      </c>
      <c r="C13" s="60">
        <f>VLOOKUP($A13,'Return Data'!$B$7:$R$2292,4,0)</f>
        <v>15.643000000000001</v>
      </c>
      <c r="D13" s="60">
        <f>VLOOKUP($A13,'Return Data'!$B$7:$R$2292,10,0)</f>
        <v>1.6307</v>
      </c>
      <c r="E13" s="61">
        <f t="shared" si="0"/>
        <v>5</v>
      </c>
      <c r="F13" s="60">
        <f>VLOOKUP($A13,'Return Data'!$B$7:$R$2292,11,0)</f>
        <v>8.9117999999999995</v>
      </c>
      <c r="G13" s="61">
        <f t="shared" si="1"/>
        <v>5</v>
      </c>
      <c r="H13" s="60">
        <f>VLOOKUP($A13,'Return Data'!$B$7:$R$2292,12,0)</f>
        <v>5.1489000000000003</v>
      </c>
      <c r="I13" s="61">
        <f t="shared" si="2"/>
        <v>6</v>
      </c>
      <c r="J13" s="60">
        <f>VLOOKUP($A13,'Return Data'!$B$7:$R$2292,13,0)</f>
        <v>4.7967000000000004</v>
      </c>
      <c r="K13" s="61">
        <f t="shared" si="3"/>
        <v>6</v>
      </c>
      <c r="L13" s="60">
        <f>VLOOKUP($A13,'Return Data'!$B$7:$R$2292,17,0)</f>
        <v>9.8773</v>
      </c>
      <c r="M13" s="61">
        <f t="shared" si="4"/>
        <v>7</v>
      </c>
      <c r="N13" s="60">
        <f>VLOOKUP($A13,'Return Data'!$B$7:$R$2292,14,0)</f>
        <v>11.0899</v>
      </c>
      <c r="O13" s="61">
        <f>RANK(N13,N$8:N$16,0)</f>
        <v>7</v>
      </c>
      <c r="P13" s="60"/>
      <c r="Q13" s="61"/>
      <c r="R13" s="60">
        <f>VLOOKUP($A13,'Return Data'!$B$7:$R$2292,16,0)</f>
        <v>10.725199999999999</v>
      </c>
      <c r="S13" s="62">
        <f t="shared" si="5"/>
        <v>7</v>
      </c>
    </row>
    <row r="14" spans="1:20" x14ac:dyDescent="0.3">
      <c r="A14" s="58" t="s">
        <v>544</v>
      </c>
      <c r="B14" s="59">
        <f>VLOOKUP($A14,'Return Data'!$B$7:$R$2292,3,0)</f>
        <v>44918</v>
      </c>
      <c r="C14" s="60">
        <f>VLOOKUP($A14,'Return Data'!$B$7:$R$2292,4,0)</f>
        <v>138.4136</v>
      </c>
      <c r="D14" s="60">
        <f>VLOOKUP($A14,'Return Data'!$B$7:$R$2292,10,0)</f>
        <v>1.1161000000000001</v>
      </c>
      <c r="E14" s="61">
        <f t="shared" si="0"/>
        <v>8</v>
      </c>
      <c r="F14" s="60">
        <f>VLOOKUP($A14,'Return Data'!$B$7:$R$2292,11,0)</f>
        <v>9.3111999999999995</v>
      </c>
      <c r="G14" s="61">
        <f t="shared" si="1"/>
        <v>4</v>
      </c>
      <c r="H14" s="60">
        <f>VLOOKUP($A14,'Return Data'!$B$7:$R$2292,12,0)</f>
        <v>6.4028</v>
      </c>
      <c r="I14" s="61">
        <f t="shared" si="2"/>
        <v>3</v>
      </c>
      <c r="J14" s="60">
        <f>VLOOKUP($A14,'Return Data'!$B$7:$R$2292,13,0)</f>
        <v>6.1851000000000003</v>
      </c>
      <c r="K14" s="61">
        <f t="shared" si="3"/>
        <v>4</v>
      </c>
      <c r="L14" s="60">
        <f>VLOOKUP($A14,'Return Data'!$B$7:$R$2292,17,0)</f>
        <v>12.1372</v>
      </c>
      <c r="M14" s="61">
        <f t="shared" si="4"/>
        <v>4</v>
      </c>
      <c r="N14" s="60">
        <f>VLOOKUP($A14,'Return Data'!$B$7:$R$2292,14,0)</f>
        <v>11.713100000000001</v>
      </c>
      <c r="O14" s="61">
        <f>RANK(N14,N$8:N$16,0)</f>
        <v>6</v>
      </c>
      <c r="P14" s="60">
        <f>VLOOKUP($A14,'Return Data'!$B$7:$R$2292,15,0)</f>
        <v>9.2612000000000005</v>
      </c>
      <c r="Q14" s="61">
        <f>RANK(P14,P$8:P$16,0)</f>
        <v>4</v>
      </c>
      <c r="R14" s="60">
        <f>VLOOKUP($A14,'Return Data'!$B$7:$R$2292,16,0)</f>
        <v>11.9145</v>
      </c>
      <c r="S14" s="62">
        <f t="shared" si="5"/>
        <v>4</v>
      </c>
    </row>
    <row r="15" spans="1:20" x14ac:dyDescent="0.3">
      <c r="A15" s="58" t="s">
        <v>545</v>
      </c>
      <c r="B15" s="59">
        <f>VLOOKUP($A15,'Return Data'!$B$7:$R$2292,3,0)</f>
        <v>44918</v>
      </c>
      <c r="C15" s="60">
        <f>VLOOKUP($A15,'Return Data'!$B$7:$R$2292,4,0)</f>
        <v>16.2607</v>
      </c>
      <c r="D15" s="60">
        <f>VLOOKUP($A15,'Return Data'!$B$7:$R$2292,10,0)</f>
        <v>2.0426000000000002</v>
      </c>
      <c r="E15" s="61">
        <f t="shared" si="0"/>
        <v>3</v>
      </c>
      <c r="F15" s="60">
        <f>VLOOKUP($A15,'Return Data'!$B$7:$R$2292,11,0)</f>
        <v>9.9320000000000004</v>
      </c>
      <c r="G15" s="61">
        <f t="shared" si="1"/>
        <v>2</v>
      </c>
      <c r="H15" s="60">
        <f>VLOOKUP($A15,'Return Data'!$B$7:$R$2292,12,0)</f>
        <v>5.9024999999999999</v>
      </c>
      <c r="I15" s="61">
        <f t="shared" si="2"/>
        <v>4</v>
      </c>
      <c r="J15" s="60">
        <f>VLOOKUP($A15,'Return Data'!$B$7:$R$2292,13,0)</f>
        <v>7.1657999999999999</v>
      </c>
      <c r="K15" s="61">
        <f t="shared" si="3"/>
        <v>3</v>
      </c>
      <c r="L15" s="60">
        <f>VLOOKUP($A15,'Return Data'!$B$7:$R$2292,17,0)</f>
        <v>12.9039</v>
      </c>
      <c r="M15" s="61">
        <f t="shared" si="4"/>
        <v>2</v>
      </c>
      <c r="N15" s="60">
        <f>VLOOKUP($A15,'Return Data'!$B$7:$R$2292,14,0)</f>
        <v>13.898300000000001</v>
      </c>
      <c r="O15" s="61">
        <f>RANK(N15,N$8:N$16,0)</f>
        <v>2</v>
      </c>
      <c r="P15" s="60"/>
      <c r="Q15" s="61"/>
      <c r="R15" s="60">
        <f>VLOOKUP($A15,'Return Data'!$B$7:$R$2292,16,0)</f>
        <v>13.261200000000001</v>
      </c>
      <c r="S15" s="62">
        <f t="shared" si="5"/>
        <v>2</v>
      </c>
    </row>
    <row r="16" spans="1:20" x14ac:dyDescent="0.3">
      <c r="A16" s="58" t="s">
        <v>547</v>
      </c>
      <c r="B16" s="59">
        <f>VLOOKUP($A16,'Return Data'!$B$7:$R$2292,3,0)</f>
        <v>44918</v>
      </c>
      <c r="C16" s="60">
        <f>VLOOKUP($A16,'Return Data'!$B$7:$R$2292,4,0)</f>
        <v>15.98</v>
      </c>
      <c r="D16" s="60">
        <f>VLOOKUP($A16,'Return Data'!$B$7:$R$2292,10,0)</f>
        <v>1.5892999999999999</v>
      </c>
      <c r="E16" s="61">
        <f t="shared" si="0"/>
        <v>7</v>
      </c>
      <c r="F16" s="60">
        <f>VLOOKUP($A16,'Return Data'!$B$7:$R$2292,11,0)</f>
        <v>8.1190999999999995</v>
      </c>
      <c r="G16" s="61">
        <f t="shared" si="1"/>
        <v>7</v>
      </c>
      <c r="H16" s="60">
        <f>VLOOKUP($A16,'Return Data'!$B$7:$R$2292,12,0)</f>
        <v>4.0365000000000002</v>
      </c>
      <c r="I16" s="61">
        <f t="shared" si="2"/>
        <v>7</v>
      </c>
      <c r="J16" s="60">
        <f>VLOOKUP($A16,'Return Data'!$B$7:$R$2292,13,0)</f>
        <v>3.7662</v>
      </c>
      <c r="K16" s="61">
        <f t="shared" si="3"/>
        <v>7</v>
      </c>
      <c r="L16" s="60">
        <f>VLOOKUP($A16,'Return Data'!$B$7:$R$2292,17,0)</f>
        <v>7.5312000000000001</v>
      </c>
      <c r="M16" s="61">
        <f t="shared" si="4"/>
        <v>8</v>
      </c>
      <c r="N16" s="60">
        <f>VLOOKUP($A16,'Return Data'!$B$7:$R$2292,14,0)</f>
        <v>11.741099999999999</v>
      </c>
      <c r="O16" s="61">
        <f>RANK(N16,N$8:N$16,0)</f>
        <v>5</v>
      </c>
      <c r="P16" s="60"/>
      <c r="Q16" s="61"/>
      <c r="R16" s="60">
        <f>VLOOKUP($A16,'Return Data'!$B$7:$R$2292,16,0)</f>
        <v>9.8568999999999996</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1.8815666666666668</v>
      </c>
      <c r="E18" s="69"/>
      <c r="F18" s="70">
        <f>AVERAGE(F8:F16)</f>
        <v>9.3220777777777784</v>
      </c>
      <c r="G18" s="69"/>
      <c r="H18" s="70">
        <f>AVERAGE(H8:H16)</f>
        <v>5.6325666666666665</v>
      </c>
      <c r="I18" s="69"/>
      <c r="J18" s="70">
        <f>AVERAGE(J8:J16)</f>
        <v>5.9518555555555555</v>
      </c>
      <c r="K18" s="69"/>
      <c r="L18" s="70">
        <f>AVERAGE(L8:L16)</f>
        <v>11.748088888888887</v>
      </c>
      <c r="M18" s="69"/>
      <c r="N18" s="70">
        <f>AVERAGE(N8:N16)</f>
        <v>12.24905</v>
      </c>
      <c r="O18" s="69"/>
      <c r="P18" s="70">
        <f>AVERAGE(P8:P16)</f>
        <v>9.5313599999999994</v>
      </c>
      <c r="Q18" s="69"/>
      <c r="R18" s="70">
        <f>AVERAGE(R8:R16)</f>
        <v>11.100877777777777</v>
      </c>
      <c r="S18" s="71"/>
    </row>
    <row r="19" spans="1:19" x14ac:dyDescent="0.3">
      <c r="A19" s="68" t="s">
        <v>28</v>
      </c>
      <c r="B19" s="69"/>
      <c r="C19" s="69"/>
      <c r="D19" s="70">
        <f>MIN(D8:D16)</f>
        <v>0.92649999999999999</v>
      </c>
      <c r="E19" s="69"/>
      <c r="F19" s="70">
        <f>MIN(F8:F16)</f>
        <v>6.6093000000000002</v>
      </c>
      <c r="G19" s="69"/>
      <c r="H19" s="70">
        <f>MIN(H8:H16)</f>
        <v>1.1395999999999999</v>
      </c>
      <c r="I19" s="69"/>
      <c r="J19" s="70">
        <f>MIN(J8:J16)</f>
        <v>-1.9374</v>
      </c>
      <c r="K19" s="69"/>
      <c r="L19" s="70">
        <f>MIN(L8:L16)</f>
        <v>6.3410000000000002</v>
      </c>
      <c r="M19" s="69"/>
      <c r="N19" s="70">
        <f>MIN(N8:N16)</f>
        <v>8.5145999999999997</v>
      </c>
      <c r="O19" s="69"/>
      <c r="P19" s="70">
        <f>MIN(P8:P16)</f>
        <v>7.9596999999999998</v>
      </c>
      <c r="Q19" s="69"/>
      <c r="R19" s="70">
        <f>MIN(R8:R16)</f>
        <v>4.0679999999999996</v>
      </c>
      <c r="S19" s="71"/>
    </row>
    <row r="20" spans="1:19" ht="15" thickBot="1" x14ac:dyDescent="0.35">
      <c r="A20" s="72" t="s">
        <v>29</v>
      </c>
      <c r="B20" s="73"/>
      <c r="C20" s="73"/>
      <c r="D20" s="74">
        <f>MAX(D8:D16)</f>
        <v>3.6644000000000001</v>
      </c>
      <c r="E20" s="73"/>
      <c r="F20" s="74">
        <f>MAX(F8:F16)</f>
        <v>15.9138</v>
      </c>
      <c r="G20" s="73"/>
      <c r="H20" s="74">
        <f>MAX(H8:H16)</f>
        <v>12.7262</v>
      </c>
      <c r="I20" s="73"/>
      <c r="J20" s="74">
        <f>MAX(J8:J16)</f>
        <v>17.383700000000001</v>
      </c>
      <c r="K20" s="73"/>
      <c r="L20" s="74">
        <f>MAX(L8:L16)</f>
        <v>23.012799999999999</v>
      </c>
      <c r="M20" s="73"/>
      <c r="N20" s="74">
        <f>MAX(N8:N16)</f>
        <v>17.316500000000001</v>
      </c>
      <c r="O20" s="73"/>
      <c r="P20" s="74">
        <f>MAX(P8:P16)</f>
        <v>11.0816</v>
      </c>
      <c r="Q20" s="73"/>
      <c r="R20" s="74">
        <f>MAX(R8:R16)</f>
        <v>14.308299999999999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44918</v>
      </c>
      <c r="C8" s="60">
        <f>VLOOKUP($A8,'Return Data'!$B$7:$R$2292,4,0)</f>
        <v>75.099999999999994</v>
      </c>
      <c r="D8" s="60">
        <f>VLOOKUP($A8,'Return Data'!$B$7:$R$2292,10,0)</f>
        <v>1.3359000000000001</v>
      </c>
      <c r="E8" s="61">
        <f t="shared" ref="E8:E16" si="0">RANK(D8,D$8:D$16,0)</f>
        <v>5</v>
      </c>
      <c r="F8" s="60">
        <f>VLOOKUP($A8,'Return Data'!$B$7:$R$2292,11,0)</f>
        <v>8.9511000000000003</v>
      </c>
      <c r="G8" s="61">
        <f t="shared" ref="G8:G16" si="1">RANK(F8,F$8:F$16,0)</f>
        <v>3</v>
      </c>
      <c r="H8" s="60">
        <f>VLOOKUP($A8,'Return Data'!$B$7:$R$2292,12,0)</f>
        <v>4.3345000000000002</v>
      </c>
      <c r="I8" s="61">
        <f t="shared" ref="I8:I16" si="2">RANK(H8,H$8:H$16,0)</f>
        <v>5</v>
      </c>
      <c r="J8" s="60">
        <f>VLOOKUP($A8,'Return Data'!$B$7:$R$2292,13,0)</f>
        <v>3.9878</v>
      </c>
      <c r="K8" s="61">
        <f t="shared" ref="K8:K16" si="3">RANK(J8,J$8:J$16,0)</f>
        <v>5</v>
      </c>
      <c r="L8" s="60">
        <f>VLOOKUP($A8,'Return Data'!$B$7:$R$2292,17,0)</f>
        <v>8.8795999999999999</v>
      </c>
      <c r="M8" s="61">
        <f t="shared" ref="M8:M16" si="4">RANK(L8,L$8:L$16,0)</f>
        <v>6</v>
      </c>
      <c r="N8" s="60">
        <f>VLOOKUP($A8,'Return Data'!$B$7:$R$2292,14,0)</f>
        <v>10.537100000000001</v>
      </c>
      <c r="O8" s="61">
        <f>RANK(N8,N$8:N$16,0)</f>
        <v>5</v>
      </c>
      <c r="P8" s="60">
        <f>VLOOKUP($A8,'Return Data'!$B$7:$R$2292,15,0)</f>
        <v>8.0128000000000004</v>
      </c>
      <c r="Q8" s="61">
        <f>RANK(P8,P$8:P$16,0)</f>
        <v>3</v>
      </c>
      <c r="R8" s="60">
        <f>VLOOKUP($A8,'Return Data'!$B$7:$R$2292,16,0)</f>
        <v>9.2985000000000007</v>
      </c>
      <c r="S8" s="62">
        <f t="shared" ref="S8:S16" si="5">RANK(R8,R$8:R$16,0)</f>
        <v>7</v>
      </c>
    </row>
    <row r="9" spans="1:20" x14ac:dyDescent="0.3">
      <c r="A9" s="58" t="s">
        <v>535</v>
      </c>
      <c r="B9" s="59">
        <f>VLOOKUP($A9,'Return Data'!$B$7:$R$2292,3,0)</f>
        <v>44918</v>
      </c>
      <c r="C9" s="60">
        <f>VLOOKUP($A9,'Return Data'!$B$7:$R$2292,4,0)</f>
        <v>318.13400000000001</v>
      </c>
      <c r="D9" s="60">
        <f>VLOOKUP($A9,'Return Data'!$B$7:$R$2292,10,0)</f>
        <v>3.4828000000000001</v>
      </c>
      <c r="E9" s="61">
        <f t="shared" si="0"/>
        <v>1</v>
      </c>
      <c r="F9" s="60">
        <f>VLOOKUP($A9,'Return Data'!$B$7:$R$2292,11,0)</f>
        <v>15.5158</v>
      </c>
      <c r="G9" s="61">
        <f t="shared" si="1"/>
        <v>1</v>
      </c>
      <c r="H9" s="60">
        <f>VLOOKUP($A9,'Return Data'!$B$7:$R$2292,12,0)</f>
        <v>12.154500000000001</v>
      </c>
      <c r="I9" s="61">
        <f t="shared" si="2"/>
        <v>1</v>
      </c>
      <c r="J9" s="60">
        <f>VLOOKUP($A9,'Return Data'!$B$7:$R$2292,13,0)</f>
        <v>16.607800000000001</v>
      </c>
      <c r="K9" s="61">
        <f t="shared" si="3"/>
        <v>1</v>
      </c>
      <c r="L9" s="60">
        <f>VLOOKUP($A9,'Return Data'!$B$7:$R$2292,17,0)</f>
        <v>22.243099999999998</v>
      </c>
      <c r="M9" s="61">
        <f t="shared" si="4"/>
        <v>1</v>
      </c>
      <c r="N9" s="60">
        <f>VLOOKUP($A9,'Return Data'!$B$7:$R$2292,14,0)</f>
        <v>16.5991</v>
      </c>
      <c r="O9" s="61">
        <f>RANK(N9,N$8:N$16,0)</f>
        <v>1</v>
      </c>
      <c r="P9" s="60">
        <f>VLOOKUP($A9,'Return Data'!$B$7:$R$2292,15,0)</f>
        <v>10.8476</v>
      </c>
      <c r="Q9" s="61">
        <f>RANK(P9,P$8:P$16,0)</f>
        <v>1</v>
      </c>
      <c r="R9" s="60">
        <f>VLOOKUP($A9,'Return Data'!$B$7:$R$2292,16,0)</f>
        <v>16.786899999999999</v>
      </c>
      <c r="S9" s="62">
        <f t="shared" si="5"/>
        <v>1</v>
      </c>
    </row>
    <row r="10" spans="1:20" x14ac:dyDescent="0.3">
      <c r="A10" s="102" t="s">
        <v>2021</v>
      </c>
      <c r="B10" s="59">
        <f>VLOOKUP($A10,'Return Data'!$B$7:$R$2292,3,0)</f>
        <v>44918</v>
      </c>
      <c r="C10" s="60">
        <f>VLOOKUP($A10,'Return Data'!$B$7:$R$2292,4,0)</f>
        <v>31.176300000000001</v>
      </c>
      <c r="D10" s="60">
        <f>VLOOKUP($A10,'Return Data'!$B$7:$R$2292,10,0)</f>
        <v>0.58819999999999995</v>
      </c>
      <c r="E10" s="61">
        <f t="shared" si="0"/>
        <v>9</v>
      </c>
      <c r="F10" s="60">
        <f>VLOOKUP($A10,'Return Data'!$B$7:$R$2292,11,0)</f>
        <v>6.2188999999999997</v>
      </c>
      <c r="G10" s="61">
        <f t="shared" si="1"/>
        <v>8</v>
      </c>
      <c r="H10" s="60">
        <f>VLOOKUP($A10,'Return Data'!$B$7:$R$2292,12,0)</f>
        <v>2.1236000000000002</v>
      </c>
      <c r="I10" s="61">
        <f t="shared" si="2"/>
        <v>8</v>
      </c>
      <c r="J10" s="60">
        <f>VLOOKUP($A10,'Return Data'!$B$7:$R$2292,13,0)</f>
        <v>1.3533999999999999</v>
      </c>
      <c r="K10" s="61">
        <f t="shared" si="3"/>
        <v>8</v>
      </c>
      <c r="L10" s="60">
        <f>VLOOKUP($A10,'Return Data'!$B$7:$R$2292,17,0)</f>
        <v>4.9051</v>
      </c>
      <c r="M10" s="61">
        <f t="shared" si="4"/>
        <v>9</v>
      </c>
      <c r="N10" s="60">
        <f>VLOOKUP($A10,'Return Data'!$B$7:$R$2292,14,0)</f>
        <v>7.0678999999999998</v>
      </c>
      <c r="O10" s="61">
        <f>RANK(N10,N$8:N$16,0)</f>
        <v>8</v>
      </c>
      <c r="P10" s="60">
        <f>VLOOKUP($A10,'Return Data'!$B$7:$R$2292,15,0)</f>
        <v>6.6136999999999997</v>
      </c>
      <c r="Q10" s="61">
        <f>RANK(P10,P$8:P$16,0)</f>
        <v>5</v>
      </c>
      <c r="R10" s="60">
        <f>VLOOKUP($A10,'Return Data'!$B$7:$R$2292,16,0)</f>
        <v>10.042400000000001</v>
      </c>
      <c r="S10" s="62">
        <f t="shared" si="5"/>
        <v>5</v>
      </c>
    </row>
    <row r="11" spans="1:20" x14ac:dyDescent="0.3">
      <c r="A11" s="58" t="s">
        <v>537</v>
      </c>
      <c r="B11" s="59">
        <f>VLOOKUP($A11,'Return Data'!$B$7:$R$2292,3,0)</f>
        <v>44918</v>
      </c>
      <c r="C11" s="60">
        <f>VLOOKUP($A11,'Return Data'!$B$7:$R$2292,4,0)</f>
        <v>52.3</v>
      </c>
      <c r="D11" s="60">
        <f>VLOOKUP($A11,'Return Data'!$B$7:$R$2292,10,0)</f>
        <v>1.4549000000000001</v>
      </c>
      <c r="E11" s="61">
        <f t="shared" si="0"/>
        <v>4</v>
      </c>
      <c r="F11" s="60">
        <f>VLOOKUP($A11,'Return Data'!$B$7:$R$2292,11,0)</f>
        <v>8.2143999999999995</v>
      </c>
      <c r="G11" s="61">
        <f t="shared" si="1"/>
        <v>6</v>
      </c>
      <c r="H11" s="60">
        <f>VLOOKUP($A11,'Return Data'!$B$7:$R$2292,12,0)</f>
        <v>6.3440000000000003</v>
      </c>
      <c r="I11" s="61">
        <f t="shared" si="2"/>
        <v>2</v>
      </c>
      <c r="J11" s="60">
        <f>VLOOKUP($A11,'Return Data'!$B$7:$R$2292,13,0)</f>
        <v>7.4363000000000001</v>
      </c>
      <c r="K11" s="61">
        <f t="shared" si="3"/>
        <v>2</v>
      </c>
      <c r="L11" s="60">
        <f>VLOOKUP($A11,'Return Data'!$B$7:$R$2292,17,0)</f>
        <v>11.6434</v>
      </c>
      <c r="M11" s="61">
        <f t="shared" si="4"/>
        <v>2</v>
      </c>
      <c r="N11" s="60">
        <f>VLOOKUP($A11,'Return Data'!$B$7:$R$2292,14,0)</f>
        <v>11.1555</v>
      </c>
      <c r="O11" s="61">
        <f>RANK(N11,N$8:N$16,0)</f>
        <v>3</v>
      </c>
      <c r="P11" s="60">
        <f>VLOOKUP($A11,'Return Data'!$B$7:$R$2292,15,0)</f>
        <v>9.2746999999999993</v>
      </c>
      <c r="Q11" s="61">
        <f>RANK(P11,P$8:P$16,0)</f>
        <v>2</v>
      </c>
      <c r="R11" s="60">
        <f>VLOOKUP($A11,'Return Data'!$B$7:$R$2292,16,0)</f>
        <v>10.8995</v>
      </c>
      <c r="S11" s="62">
        <f t="shared" si="5"/>
        <v>4</v>
      </c>
    </row>
    <row r="12" spans="1:20" x14ac:dyDescent="0.3">
      <c r="A12" s="58" t="s">
        <v>540</v>
      </c>
      <c r="B12" s="59">
        <f>VLOOKUP($A12,'Return Data'!$B$7:$R$2292,3,0)</f>
        <v>44918</v>
      </c>
      <c r="C12" s="60">
        <f>VLOOKUP($A12,'Return Data'!$B$7:$R$2292,4,0)</f>
        <v>10.569900000000001</v>
      </c>
      <c r="D12" s="60">
        <f>VLOOKUP($A12,'Return Data'!$B$7:$R$2292,10,0)</f>
        <v>2.2017000000000002</v>
      </c>
      <c r="E12" s="61">
        <f t="shared" si="0"/>
        <v>2</v>
      </c>
      <c r="F12" s="60">
        <f>VLOOKUP($A12,'Return Data'!$B$7:$R$2292,11,0)</f>
        <v>5.5586000000000002</v>
      </c>
      <c r="G12" s="61">
        <f t="shared" si="1"/>
        <v>9</v>
      </c>
      <c r="H12" s="60">
        <f>VLOOKUP($A12,'Return Data'!$B$7:$R$2292,12,0)</f>
        <v>-0.3826</v>
      </c>
      <c r="I12" s="61">
        <f t="shared" si="2"/>
        <v>9</v>
      </c>
      <c r="J12" s="60">
        <f>VLOOKUP($A12,'Return Data'!$B$7:$R$2292,13,0)</f>
        <v>-3.9186999999999999</v>
      </c>
      <c r="K12" s="61">
        <f t="shared" si="3"/>
        <v>9</v>
      </c>
      <c r="L12" s="60">
        <f>VLOOKUP($A12,'Return Data'!$B$7:$R$2292,17,0)</f>
        <v>8.9606999999999992</v>
      </c>
      <c r="M12" s="61">
        <f t="shared" si="4"/>
        <v>5</v>
      </c>
      <c r="N12" s="60"/>
      <c r="O12" s="61"/>
      <c r="P12" s="60"/>
      <c r="Q12" s="61"/>
      <c r="R12" s="60">
        <f>VLOOKUP($A12,'Return Data'!$B$7:$R$2292,16,0)</f>
        <v>1.8768</v>
      </c>
      <c r="S12" s="62">
        <f t="shared" si="5"/>
        <v>9</v>
      </c>
    </row>
    <row r="13" spans="1:20" x14ac:dyDescent="0.3">
      <c r="A13" s="108" t="s">
        <v>542</v>
      </c>
      <c r="B13" s="59">
        <f>VLOOKUP($A13,'Return Data'!$B$7:$R$2292,3,0)</f>
        <v>44918</v>
      </c>
      <c r="C13" s="60">
        <f>VLOOKUP($A13,'Return Data'!$B$7:$R$2292,4,0)</f>
        <v>14.849</v>
      </c>
      <c r="D13" s="60">
        <f>VLOOKUP($A13,'Return Data'!$B$7:$R$2292,10,0)</f>
        <v>1.3169</v>
      </c>
      <c r="E13" s="61">
        <f t="shared" si="0"/>
        <v>6</v>
      </c>
      <c r="F13" s="60">
        <f>VLOOKUP($A13,'Return Data'!$B$7:$R$2292,11,0)</f>
        <v>8.2446000000000002</v>
      </c>
      <c r="G13" s="61">
        <f t="shared" si="1"/>
        <v>5</v>
      </c>
      <c r="H13" s="60">
        <f>VLOOKUP($A13,'Return Data'!$B$7:$R$2292,12,0)</f>
        <v>4.1669999999999998</v>
      </c>
      <c r="I13" s="61">
        <f t="shared" si="2"/>
        <v>6</v>
      </c>
      <c r="J13" s="60">
        <f>VLOOKUP($A13,'Return Data'!$B$7:$R$2292,13,0)</f>
        <v>3.4845999999999999</v>
      </c>
      <c r="K13" s="61">
        <f t="shared" si="3"/>
        <v>6</v>
      </c>
      <c r="L13" s="60">
        <f>VLOOKUP($A13,'Return Data'!$B$7:$R$2292,17,0)</f>
        <v>8.4852000000000007</v>
      </c>
      <c r="M13" s="61">
        <f t="shared" si="4"/>
        <v>7</v>
      </c>
      <c r="N13" s="60">
        <f>VLOOKUP($A13,'Return Data'!$B$7:$R$2292,14,0)</f>
        <v>9.7135999999999996</v>
      </c>
      <c r="O13" s="61">
        <f>RANK(N13,N$8:N$16,0)</f>
        <v>7</v>
      </c>
      <c r="P13" s="60"/>
      <c r="Q13" s="61"/>
      <c r="R13" s="60">
        <f>VLOOKUP($A13,'Return Data'!$B$7:$R$2292,16,0)</f>
        <v>9.4196000000000009</v>
      </c>
      <c r="S13" s="62">
        <f t="shared" si="5"/>
        <v>6</v>
      </c>
    </row>
    <row r="14" spans="1:20" x14ac:dyDescent="0.3">
      <c r="A14" s="58" t="s">
        <v>543</v>
      </c>
      <c r="B14" s="59">
        <f>VLOOKUP($A14,'Return Data'!$B$7:$R$2292,3,0)</f>
        <v>44918</v>
      </c>
      <c r="C14" s="60">
        <f>VLOOKUP($A14,'Return Data'!$B$7:$R$2292,4,0)</f>
        <v>126.0232</v>
      </c>
      <c r="D14" s="60">
        <f>VLOOKUP($A14,'Return Data'!$B$7:$R$2292,10,0)</f>
        <v>0.77170000000000005</v>
      </c>
      <c r="E14" s="61">
        <f t="shared" si="0"/>
        <v>8</v>
      </c>
      <c r="F14" s="60">
        <f>VLOOKUP($A14,'Return Data'!$B$7:$R$2292,11,0)</f>
        <v>8.5771999999999995</v>
      </c>
      <c r="G14" s="61">
        <f t="shared" si="1"/>
        <v>4</v>
      </c>
      <c r="H14" s="60">
        <f>VLOOKUP($A14,'Return Data'!$B$7:$R$2292,12,0)</f>
        <v>5.2766000000000002</v>
      </c>
      <c r="I14" s="61">
        <f t="shared" si="2"/>
        <v>3</v>
      </c>
      <c r="J14" s="60">
        <f>VLOOKUP($A14,'Return Data'!$B$7:$R$2292,13,0)</f>
        <v>4.7304000000000004</v>
      </c>
      <c r="K14" s="61">
        <f t="shared" si="3"/>
        <v>4</v>
      </c>
      <c r="L14" s="60">
        <f>VLOOKUP($A14,'Return Data'!$B$7:$R$2292,17,0)</f>
        <v>10.5747</v>
      </c>
      <c r="M14" s="61">
        <f t="shared" si="4"/>
        <v>4</v>
      </c>
      <c r="N14" s="60">
        <f>VLOOKUP($A14,'Return Data'!$B$7:$R$2292,14,0)</f>
        <v>10.1526</v>
      </c>
      <c r="O14" s="61">
        <f>RANK(N14,N$8:N$16,0)</f>
        <v>6</v>
      </c>
      <c r="P14" s="60">
        <f>VLOOKUP($A14,'Return Data'!$B$7:$R$2292,15,0)</f>
        <v>7.8509000000000002</v>
      </c>
      <c r="Q14" s="61">
        <f>RANK(P14,P$8:P$16,0)</f>
        <v>4</v>
      </c>
      <c r="R14" s="60">
        <f>VLOOKUP($A14,'Return Data'!$B$7:$R$2292,16,0)</f>
        <v>15.013199999999999</v>
      </c>
      <c r="S14" s="62">
        <f t="shared" si="5"/>
        <v>2</v>
      </c>
    </row>
    <row r="15" spans="1:20" x14ac:dyDescent="0.3">
      <c r="A15" s="58" t="s">
        <v>546</v>
      </c>
      <c r="B15" s="59">
        <f>VLOOKUP($A15,'Return Data'!$B$7:$R$2292,3,0)</f>
        <v>44918</v>
      </c>
      <c r="C15" s="60">
        <f>VLOOKUP($A15,'Return Data'!$B$7:$R$2292,4,0)</f>
        <v>15.2073</v>
      </c>
      <c r="D15" s="60">
        <f>VLOOKUP($A15,'Return Data'!$B$7:$R$2292,10,0)</f>
        <v>1.6585000000000001</v>
      </c>
      <c r="E15" s="61">
        <f t="shared" si="0"/>
        <v>3</v>
      </c>
      <c r="F15" s="60">
        <f>VLOOKUP($A15,'Return Data'!$B$7:$R$2292,11,0)</f>
        <v>9.0927000000000007</v>
      </c>
      <c r="G15" s="61">
        <f t="shared" si="1"/>
        <v>2</v>
      </c>
      <c r="H15" s="60">
        <f>VLOOKUP($A15,'Return Data'!$B$7:$R$2292,12,0)</f>
        <v>4.6794000000000002</v>
      </c>
      <c r="I15" s="61">
        <f t="shared" si="2"/>
        <v>4</v>
      </c>
      <c r="J15" s="60">
        <f>VLOOKUP($A15,'Return Data'!$B$7:$R$2292,13,0)</f>
        <v>5.4955999999999996</v>
      </c>
      <c r="K15" s="61">
        <f t="shared" si="3"/>
        <v>3</v>
      </c>
      <c r="L15" s="60">
        <f>VLOOKUP($A15,'Return Data'!$B$7:$R$2292,17,0)</f>
        <v>11.0877</v>
      </c>
      <c r="M15" s="61">
        <f t="shared" si="4"/>
        <v>3</v>
      </c>
      <c r="N15" s="60">
        <f>VLOOKUP($A15,'Return Data'!$B$7:$R$2292,14,0)</f>
        <v>12.020300000000001</v>
      </c>
      <c r="O15" s="61">
        <f>RANK(N15,N$8:N$16,0)</f>
        <v>2</v>
      </c>
      <c r="P15" s="60"/>
      <c r="Q15" s="61"/>
      <c r="R15" s="60">
        <f>VLOOKUP($A15,'Return Data'!$B$7:$R$2292,16,0)</f>
        <v>11.3348</v>
      </c>
      <c r="S15" s="62">
        <f t="shared" si="5"/>
        <v>3</v>
      </c>
    </row>
    <row r="16" spans="1:20" x14ac:dyDescent="0.3">
      <c r="A16" s="58" t="s">
        <v>548</v>
      </c>
      <c r="B16" s="59">
        <f>VLOOKUP($A16,'Return Data'!$B$7:$R$2292,3,0)</f>
        <v>44918</v>
      </c>
      <c r="C16" s="60">
        <f>VLOOKUP($A16,'Return Data'!$B$7:$R$2292,4,0)</f>
        <v>15.27</v>
      </c>
      <c r="D16" s="60">
        <f>VLOOKUP($A16,'Return Data'!$B$7:$R$2292,10,0)</f>
        <v>1.2599</v>
      </c>
      <c r="E16" s="61">
        <f t="shared" si="0"/>
        <v>7</v>
      </c>
      <c r="F16" s="60">
        <f>VLOOKUP($A16,'Return Data'!$B$7:$R$2292,11,0)</f>
        <v>7.3840000000000003</v>
      </c>
      <c r="G16" s="61">
        <f t="shared" si="1"/>
        <v>7</v>
      </c>
      <c r="H16" s="60">
        <f>VLOOKUP($A16,'Return Data'!$B$7:$R$2292,12,0)</f>
        <v>2.8976000000000002</v>
      </c>
      <c r="I16" s="61">
        <f t="shared" si="2"/>
        <v>7</v>
      </c>
      <c r="J16" s="60">
        <f>VLOOKUP($A16,'Return Data'!$B$7:$R$2292,13,0)</f>
        <v>2.3458000000000001</v>
      </c>
      <c r="K16" s="61">
        <f t="shared" si="3"/>
        <v>7</v>
      </c>
      <c r="L16" s="60">
        <f>VLOOKUP($A16,'Return Data'!$B$7:$R$2292,17,0)</f>
        <v>6.1965000000000003</v>
      </c>
      <c r="M16" s="61">
        <f t="shared" si="4"/>
        <v>8</v>
      </c>
      <c r="N16" s="60">
        <f>VLOOKUP($A16,'Return Data'!$B$7:$R$2292,14,0)</f>
        <v>10.547000000000001</v>
      </c>
      <c r="O16" s="61">
        <f>RANK(N16,N$8:N$16,0)</f>
        <v>4</v>
      </c>
      <c r="P16" s="60"/>
      <c r="Q16" s="61"/>
      <c r="R16" s="60">
        <f>VLOOKUP($A16,'Return Data'!$B$7:$R$2292,16,0)</f>
        <v>8.8600999999999992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1.5633888888888889</v>
      </c>
      <c r="E18" s="69"/>
      <c r="F18" s="70">
        <f>AVERAGE(F8:F16)</f>
        <v>8.6396999999999995</v>
      </c>
      <c r="G18" s="69"/>
      <c r="H18" s="70">
        <f>AVERAGE(H8:H16)</f>
        <v>4.6216222222222223</v>
      </c>
      <c r="I18" s="69"/>
      <c r="J18" s="70">
        <f>AVERAGE(J8:J16)</f>
        <v>4.6136666666666661</v>
      </c>
      <c r="K18" s="69"/>
      <c r="L18" s="70">
        <f>AVERAGE(L8:L16)</f>
        <v>10.330666666666666</v>
      </c>
      <c r="M18" s="69"/>
      <c r="N18" s="70">
        <f>AVERAGE(N8:N16)</f>
        <v>10.974137499999999</v>
      </c>
      <c r="O18" s="69"/>
      <c r="P18" s="70">
        <f>AVERAGE(P8:P16)</f>
        <v>8.5199400000000018</v>
      </c>
      <c r="Q18" s="69"/>
      <c r="R18" s="70">
        <f>AVERAGE(R8:R16)</f>
        <v>10.392422222222223</v>
      </c>
      <c r="S18" s="71"/>
    </row>
    <row r="19" spans="1:19" x14ac:dyDescent="0.3">
      <c r="A19" s="68" t="s">
        <v>28</v>
      </c>
      <c r="B19" s="69"/>
      <c r="C19" s="69"/>
      <c r="D19" s="70">
        <f>MIN(D8:D16)</f>
        <v>0.58819999999999995</v>
      </c>
      <c r="E19" s="69"/>
      <c r="F19" s="70">
        <f>MIN(F8:F16)</f>
        <v>5.5586000000000002</v>
      </c>
      <c r="G19" s="69"/>
      <c r="H19" s="70">
        <f>MIN(H8:H16)</f>
        <v>-0.3826</v>
      </c>
      <c r="I19" s="69"/>
      <c r="J19" s="70">
        <f>MIN(J8:J16)</f>
        <v>-3.9186999999999999</v>
      </c>
      <c r="K19" s="69"/>
      <c r="L19" s="70">
        <f>MIN(L8:L16)</f>
        <v>4.9051</v>
      </c>
      <c r="M19" s="69"/>
      <c r="N19" s="70">
        <f>MIN(N8:N16)</f>
        <v>7.0678999999999998</v>
      </c>
      <c r="O19" s="69"/>
      <c r="P19" s="70">
        <f>MIN(P8:P16)</f>
        <v>6.6136999999999997</v>
      </c>
      <c r="Q19" s="69"/>
      <c r="R19" s="70">
        <f>MIN(R8:R16)</f>
        <v>1.8768</v>
      </c>
      <c r="S19" s="71"/>
    </row>
    <row r="20" spans="1:19" ht="15" thickBot="1" x14ac:dyDescent="0.35">
      <c r="A20" s="72" t="s">
        <v>29</v>
      </c>
      <c r="B20" s="73"/>
      <c r="C20" s="73"/>
      <c r="D20" s="74">
        <f>MAX(D8:D16)</f>
        <v>3.4828000000000001</v>
      </c>
      <c r="E20" s="73"/>
      <c r="F20" s="74">
        <f>MAX(F8:F16)</f>
        <v>15.5158</v>
      </c>
      <c r="G20" s="73"/>
      <c r="H20" s="74">
        <f>MAX(H8:H16)</f>
        <v>12.154500000000001</v>
      </c>
      <c r="I20" s="73"/>
      <c r="J20" s="74">
        <f>MAX(J8:J16)</f>
        <v>16.607800000000001</v>
      </c>
      <c r="K20" s="73"/>
      <c r="L20" s="74">
        <f>MAX(L8:L16)</f>
        <v>22.243099999999998</v>
      </c>
      <c r="M20" s="73"/>
      <c r="N20" s="74">
        <f>MAX(N8:N16)</f>
        <v>16.5991</v>
      </c>
      <c r="O20" s="73"/>
      <c r="P20" s="74">
        <f>MAX(P8:P16)</f>
        <v>10.8476</v>
      </c>
      <c r="Q20" s="73"/>
      <c r="R20" s="74">
        <f>MAX(R8:R16)</f>
        <v>16.786899999999999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2022-12-26T06:55:13Z</dcterms:modified>
</cp:coreProperties>
</file>